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beth.bukata\Desktop\kentico uploads\"/>
    </mc:Choice>
  </mc:AlternateContent>
  <xr:revisionPtr revIDLastSave="0" documentId="13_ncr:1_{68F5DD68-51E7-43BA-BB83-EB31F670E8E1}" xr6:coauthVersionLast="45" xr6:coauthVersionMax="45" xr10:uidLastSave="{00000000-0000-0000-0000-000000000000}"/>
  <bookViews>
    <workbookView xWindow="-108" yWindow="-108" windowWidth="23256" windowHeight="12576" tabRatio="754" xr2:uid="{00000000-000D-0000-FFFF-FFFF00000000}"/>
  </bookViews>
  <sheets>
    <sheet name="Instructions" sheetId="12" r:id="rId1"/>
    <sheet name="Projected Revenue Inputs" sheetId="1" r:id="rId2"/>
    <sheet name="Practice Financials" sheetId="2" r:id="rId3"/>
    <sheet name="Cash Run Rate" sheetId="7" r:id="rId4"/>
    <sheet name="Summary of Financial Impact" sheetId="3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7" l="1"/>
  <c r="B5" i="7"/>
  <c r="E10" i="7"/>
  <c r="D10" i="7"/>
  <c r="C10" i="7"/>
  <c r="E11" i="7"/>
  <c r="E12" i="7"/>
  <c r="C11" i="7"/>
  <c r="C12" i="7"/>
  <c r="D11" i="7"/>
  <c r="D12" i="7"/>
  <c r="F15" i="2"/>
  <c r="L15" i="2"/>
  <c r="N15" i="2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36" i="1"/>
  <c r="U37" i="1"/>
  <c r="U38" i="1"/>
  <c r="U39" i="1"/>
  <c r="U40" i="1"/>
  <c r="U41" i="1"/>
  <c r="U42" i="1"/>
  <c r="U35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U47" i="1"/>
  <c r="R47" i="1"/>
  <c r="O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47" i="1"/>
  <c r="R36" i="1"/>
  <c r="R37" i="1"/>
  <c r="R38" i="1"/>
  <c r="R39" i="1"/>
  <c r="R40" i="1"/>
  <c r="R41" i="1"/>
  <c r="R42" i="1"/>
  <c r="R35" i="1"/>
  <c r="O36" i="1"/>
  <c r="O37" i="1"/>
  <c r="O38" i="1"/>
  <c r="O39" i="1"/>
  <c r="O40" i="1"/>
  <c r="O41" i="1"/>
  <c r="O42" i="1"/>
  <c r="O35" i="1"/>
  <c r="L36" i="1"/>
  <c r="L37" i="1"/>
  <c r="L38" i="1"/>
  <c r="L39" i="1"/>
  <c r="L40" i="1"/>
  <c r="L41" i="1"/>
  <c r="L42" i="1"/>
  <c r="L35" i="1"/>
  <c r="U19" i="1"/>
  <c r="U20" i="1"/>
  <c r="U21" i="1"/>
  <c r="U22" i="1"/>
  <c r="U23" i="1"/>
  <c r="U24" i="1"/>
  <c r="U25" i="1"/>
  <c r="U26" i="1"/>
  <c r="U27" i="1"/>
  <c r="U18" i="1"/>
  <c r="L18" i="1"/>
  <c r="L19" i="1"/>
  <c r="L20" i="1"/>
  <c r="L21" i="1"/>
  <c r="L22" i="1"/>
  <c r="L23" i="1"/>
  <c r="L24" i="1"/>
  <c r="L25" i="1"/>
  <c r="L26" i="1"/>
  <c r="L27" i="1"/>
  <c r="O20" i="1"/>
  <c r="O21" i="1"/>
  <c r="O22" i="1"/>
  <c r="O23" i="1"/>
  <c r="O24" i="1"/>
  <c r="O25" i="1"/>
  <c r="O26" i="1"/>
  <c r="O27" i="1"/>
  <c r="O18" i="1"/>
  <c r="O19" i="1"/>
  <c r="R19" i="1"/>
  <c r="R20" i="1"/>
  <c r="R21" i="1"/>
  <c r="R22" i="1"/>
  <c r="R23" i="1"/>
  <c r="R24" i="1"/>
  <c r="R25" i="1"/>
  <c r="R26" i="1"/>
  <c r="R27" i="1"/>
  <c r="R18" i="1"/>
  <c r="H92" i="2"/>
  <c r="H14" i="3"/>
  <c r="I92" i="2"/>
  <c r="I14" i="3"/>
  <c r="J92" i="2"/>
  <c r="J14" i="3"/>
  <c r="K92" i="2"/>
  <c r="K14" i="3"/>
  <c r="L14" i="3"/>
  <c r="H20" i="2"/>
  <c r="H23" i="2"/>
  <c r="H36" i="2"/>
  <c r="H55" i="2"/>
  <c r="H59" i="2"/>
  <c r="H64" i="2"/>
  <c r="H70" i="2"/>
  <c r="H73" i="2"/>
  <c r="H46" i="2"/>
  <c r="H83" i="2"/>
  <c r="H87" i="2"/>
  <c r="H89" i="2"/>
  <c r="H12" i="3"/>
  <c r="I20" i="2"/>
  <c r="I23" i="2"/>
  <c r="I36" i="2"/>
  <c r="I55" i="2"/>
  <c r="I59" i="2"/>
  <c r="I64" i="2"/>
  <c r="I70" i="2"/>
  <c r="I73" i="2"/>
  <c r="I46" i="2"/>
  <c r="I83" i="2"/>
  <c r="I87" i="2"/>
  <c r="I89" i="2"/>
  <c r="I12" i="3"/>
  <c r="J20" i="2"/>
  <c r="J23" i="2"/>
  <c r="J36" i="2"/>
  <c r="J55" i="2"/>
  <c r="J59" i="2"/>
  <c r="J64" i="2"/>
  <c r="J70" i="2"/>
  <c r="J73" i="2"/>
  <c r="J46" i="2"/>
  <c r="J83" i="2"/>
  <c r="J87" i="2"/>
  <c r="J89" i="2"/>
  <c r="J12" i="3"/>
  <c r="K20" i="2"/>
  <c r="K23" i="2"/>
  <c r="K36" i="2"/>
  <c r="K55" i="2"/>
  <c r="K59" i="2"/>
  <c r="K64" i="2"/>
  <c r="K70" i="2"/>
  <c r="K73" i="2"/>
  <c r="K46" i="2"/>
  <c r="K83" i="2"/>
  <c r="K87" i="2"/>
  <c r="K89" i="2"/>
  <c r="K12" i="3"/>
  <c r="L12" i="3"/>
  <c r="H10" i="3"/>
  <c r="I10" i="3"/>
  <c r="J10" i="3"/>
  <c r="K10" i="3"/>
  <c r="L10" i="3"/>
  <c r="H8" i="3"/>
  <c r="I8" i="3"/>
  <c r="J8" i="3"/>
  <c r="K8" i="3"/>
  <c r="L8" i="3"/>
  <c r="B20" i="2"/>
  <c r="B23" i="2"/>
  <c r="B36" i="2"/>
  <c r="B55" i="2"/>
  <c r="B59" i="2"/>
  <c r="B64" i="2"/>
  <c r="B70" i="2"/>
  <c r="B73" i="2"/>
  <c r="B46" i="2"/>
  <c r="B83" i="2"/>
  <c r="B87" i="2"/>
  <c r="B89" i="2"/>
  <c r="B12" i="3"/>
  <c r="C20" i="2"/>
  <c r="C23" i="2"/>
  <c r="C36" i="2"/>
  <c r="C55" i="2"/>
  <c r="C59" i="2"/>
  <c r="C64" i="2"/>
  <c r="C70" i="2"/>
  <c r="C73" i="2"/>
  <c r="C46" i="2"/>
  <c r="C83" i="2"/>
  <c r="C87" i="2"/>
  <c r="C89" i="2"/>
  <c r="C12" i="3"/>
  <c r="D20" i="2"/>
  <c r="D23" i="2"/>
  <c r="D36" i="2"/>
  <c r="D55" i="2"/>
  <c r="D59" i="2"/>
  <c r="D64" i="2"/>
  <c r="D70" i="2"/>
  <c r="D73" i="2"/>
  <c r="D46" i="2"/>
  <c r="D83" i="2"/>
  <c r="D87" i="2"/>
  <c r="D89" i="2"/>
  <c r="D12" i="3"/>
  <c r="E20" i="2"/>
  <c r="E23" i="2"/>
  <c r="E36" i="2"/>
  <c r="E55" i="2"/>
  <c r="E59" i="2"/>
  <c r="E64" i="2"/>
  <c r="E70" i="2"/>
  <c r="E73" i="2"/>
  <c r="E46" i="2"/>
  <c r="E83" i="2"/>
  <c r="E87" i="2"/>
  <c r="E89" i="2"/>
  <c r="E12" i="3"/>
  <c r="F12" i="3"/>
  <c r="B10" i="3"/>
  <c r="C10" i="3"/>
  <c r="D10" i="3"/>
  <c r="E10" i="3"/>
  <c r="F10" i="3"/>
  <c r="B8" i="3"/>
  <c r="C8" i="3"/>
  <c r="D8" i="3"/>
  <c r="E8" i="3"/>
  <c r="F8" i="3"/>
  <c r="B92" i="2"/>
  <c r="B14" i="3"/>
  <c r="C92" i="2"/>
  <c r="C14" i="3"/>
  <c r="D92" i="2"/>
  <c r="D14" i="3"/>
  <c r="E92" i="2"/>
  <c r="E14" i="3"/>
  <c r="F14" i="3"/>
  <c r="N14" i="3"/>
  <c r="N12" i="3"/>
  <c r="N10" i="3"/>
  <c r="N8" i="3"/>
  <c r="F14" i="2"/>
  <c r="L14" i="2"/>
  <c r="N14" i="2"/>
  <c r="F18" i="2"/>
  <c r="L18" i="2"/>
  <c r="N18" i="2"/>
  <c r="F19" i="2"/>
  <c r="L19" i="2"/>
  <c r="N19" i="2"/>
  <c r="F20" i="2"/>
  <c r="L20" i="2"/>
  <c r="N20" i="2"/>
  <c r="F23" i="2"/>
  <c r="L23" i="2"/>
  <c r="N23" i="2"/>
  <c r="F24" i="2"/>
  <c r="L24" i="2"/>
  <c r="N24" i="2"/>
  <c r="F25" i="2"/>
  <c r="L25" i="2"/>
  <c r="N25" i="2"/>
  <c r="F26" i="2"/>
  <c r="L26" i="2"/>
  <c r="N26" i="2"/>
  <c r="F33" i="2"/>
  <c r="L33" i="2"/>
  <c r="N33" i="2"/>
  <c r="F34" i="2"/>
  <c r="L34" i="2"/>
  <c r="N34" i="2"/>
  <c r="F35" i="2"/>
  <c r="L35" i="2"/>
  <c r="N35" i="2"/>
  <c r="F36" i="2"/>
  <c r="L36" i="2"/>
  <c r="N36" i="2"/>
  <c r="F37" i="2"/>
  <c r="L37" i="2"/>
  <c r="N37" i="2"/>
  <c r="F38" i="2"/>
  <c r="L38" i="2"/>
  <c r="N38" i="2"/>
  <c r="F39" i="2"/>
  <c r="L39" i="2"/>
  <c r="N39" i="2"/>
  <c r="F41" i="2"/>
  <c r="L41" i="2"/>
  <c r="N41" i="2"/>
  <c r="F42" i="2"/>
  <c r="L42" i="2"/>
  <c r="N42" i="2"/>
  <c r="F43" i="2"/>
  <c r="L43" i="2"/>
  <c r="N43" i="2"/>
  <c r="F44" i="2"/>
  <c r="L44" i="2"/>
  <c r="N44" i="2"/>
  <c r="F45" i="2"/>
  <c r="L45" i="2"/>
  <c r="N45" i="2"/>
  <c r="F46" i="2"/>
  <c r="L46" i="2"/>
  <c r="N46" i="2"/>
  <c r="F47" i="2"/>
  <c r="L47" i="2"/>
  <c r="N47" i="2"/>
  <c r="F48" i="2"/>
  <c r="L48" i="2"/>
  <c r="N48" i="2"/>
  <c r="F50" i="2"/>
  <c r="L50" i="2"/>
  <c r="N50" i="2"/>
  <c r="F51" i="2"/>
  <c r="L51" i="2"/>
  <c r="N51" i="2"/>
  <c r="F52" i="2"/>
  <c r="L52" i="2"/>
  <c r="N52" i="2"/>
  <c r="F53" i="2"/>
  <c r="L53" i="2"/>
  <c r="N53" i="2"/>
  <c r="F54" i="2"/>
  <c r="L54" i="2"/>
  <c r="N54" i="2"/>
  <c r="F55" i="2"/>
  <c r="L55" i="2"/>
  <c r="N55" i="2"/>
  <c r="F56" i="2"/>
  <c r="L56" i="2"/>
  <c r="N56" i="2"/>
  <c r="F58" i="2"/>
  <c r="L58" i="2"/>
  <c r="N58" i="2"/>
  <c r="F59" i="2"/>
  <c r="L59" i="2"/>
  <c r="N59" i="2"/>
  <c r="F60" i="2"/>
  <c r="L60" i="2"/>
  <c r="N60" i="2"/>
  <c r="F61" i="2"/>
  <c r="L61" i="2"/>
  <c r="N61" i="2"/>
  <c r="F62" i="2"/>
  <c r="L62" i="2"/>
  <c r="N62" i="2"/>
  <c r="F63" i="2"/>
  <c r="L63" i="2"/>
  <c r="N63" i="2"/>
  <c r="F64" i="2"/>
  <c r="L64" i="2"/>
  <c r="N64" i="2"/>
  <c r="F65" i="2"/>
  <c r="L65" i="2"/>
  <c r="N65" i="2"/>
  <c r="F66" i="2"/>
  <c r="L66" i="2"/>
  <c r="N66" i="2"/>
  <c r="F67" i="2"/>
  <c r="L67" i="2"/>
  <c r="N67" i="2"/>
  <c r="F68" i="2"/>
  <c r="L68" i="2"/>
  <c r="N68" i="2"/>
  <c r="F69" i="2"/>
  <c r="L69" i="2"/>
  <c r="N69" i="2"/>
  <c r="F70" i="2"/>
  <c r="L70" i="2"/>
  <c r="N70" i="2"/>
  <c r="F71" i="2"/>
  <c r="L71" i="2"/>
  <c r="N71" i="2"/>
  <c r="F73" i="2"/>
  <c r="L73" i="2"/>
  <c r="N73" i="2"/>
  <c r="F74" i="2"/>
  <c r="L74" i="2"/>
  <c r="N74" i="2"/>
  <c r="F75" i="2"/>
  <c r="L75" i="2"/>
  <c r="N75" i="2"/>
  <c r="F76" i="2"/>
  <c r="L76" i="2"/>
  <c r="N76" i="2"/>
  <c r="F77" i="2"/>
  <c r="L77" i="2"/>
  <c r="N77" i="2"/>
  <c r="F78" i="2"/>
  <c r="L78" i="2"/>
  <c r="N78" i="2"/>
  <c r="F82" i="2"/>
  <c r="L82" i="2"/>
  <c r="N82" i="2"/>
  <c r="F83" i="2"/>
  <c r="L83" i="2"/>
  <c r="N83" i="2"/>
  <c r="F84" i="2"/>
  <c r="L84" i="2"/>
  <c r="N84" i="2"/>
  <c r="F85" i="2"/>
  <c r="L85" i="2"/>
  <c r="N85" i="2"/>
  <c r="F86" i="2"/>
  <c r="L86" i="2"/>
  <c r="N86" i="2"/>
  <c r="F87" i="2"/>
  <c r="L87" i="2"/>
  <c r="N87" i="2"/>
  <c r="F89" i="2"/>
  <c r="L89" i="2"/>
  <c r="N89" i="2"/>
  <c r="F93" i="2"/>
  <c r="F94" i="2"/>
  <c r="F92" i="2"/>
  <c r="L93" i="2"/>
  <c r="L94" i="2"/>
  <c r="L92" i="2"/>
  <c r="N93" i="2"/>
  <c r="N94" i="2"/>
  <c r="U43" i="1"/>
  <c r="T43" i="1"/>
  <c r="R43" i="1"/>
  <c r="Q43" i="1"/>
  <c r="O43" i="1"/>
  <c r="N43" i="1"/>
  <c r="L43" i="1"/>
  <c r="K43" i="1"/>
  <c r="H34" i="1"/>
  <c r="G34" i="1"/>
  <c r="F34" i="1"/>
  <c r="E34" i="1"/>
  <c r="D34" i="1"/>
  <c r="U225" i="1"/>
  <c r="T225" i="1"/>
  <c r="R225" i="1"/>
  <c r="Q225" i="1"/>
  <c r="O225" i="1"/>
  <c r="N225" i="1"/>
  <c r="L225" i="1"/>
  <c r="H46" i="1"/>
  <c r="G46" i="1"/>
  <c r="F46" i="1"/>
  <c r="E46" i="1"/>
  <c r="D46" i="1"/>
  <c r="U28" i="1"/>
  <c r="T28" i="1"/>
  <c r="R28" i="1"/>
  <c r="Q28" i="1"/>
  <c r="O28" i="1"/>
  <c r="N28" i="1"/>
  <c r="L28" i="1"/>
  <c r="K28" i="1"/>
  <c r="H17" i="1"/>
  <c r="G17" i="1"/>
  <c r="F17" i="1"/>
  <c r="E17" i="1"/>
  <c r="D17" i="1"/>
  <c r="I14" i="1"/>
  <c r="K225" i="1"/>
</calcChain>
</file>

<file path=xl/sharedStrings.xml><?xml version="1.0" encoding="utf-8"?>
<sst xmlns="http://schemas.openxmlformats.org/spreadsheetml/2006/main" count="459" uniqueCount="292">
  <si>
    <t>Placement Tandem and Ovoids, Brachytherapy</t>
  </si>
  <si>
    <t>Placement Vaginal Cylinder, Brachytherapy</t>
  </si>
  <si>
    <t xml:space="preserve">Introduction of any hemostatic agent or pack for spontaneous or traumatic nonobstetrical vaginal hemorrhage </t>
  </si>
  <si>
    <t xml:space="preserve">Biopsy of cervix, single or multiple, or local excison of lesion, with or without fulguration (separate procedure) </t>
  </si>
  <si>
    <t xml:space="preserve">Endometrial sampling (biopsy) with or without endocervical sampling (biopsy), without cervical dilation, any method (sperate procedure) </t>
  </si>
  <si>
    <t>Placement Heyman Capsules, Brachytherapy</t>
  </si>
  <si>
    <t>Unlisted procedure, female genital system (non-obstetrical)</t>
  </si>
  <si>
    <t>Ultrasound Prostate Volume Study, Brachytherapy</t>
  </si>
  <si>
    <t>Ultrasound Guidance, Needle Placement</t>
  </si>
  <si>
    <t>Projected Revenue Inputs</t>
  </si>
  <si>
    <t>Step 1:</t>
  </si>
  <si>
    <t>Step 2:</t>
  </si>
  <si>
    <t>Step 3:</t>
  </si>
  <si>
    <t>Identify allowables for each payer for the listed services - light green cells</t>
  </si>
  <si>
    <t>Note:</t>
  </si>
  <si>
    <t>The 2020 National Medicare Non-facility Allowables have been autopopulated. However, they may be replaced with local rates, if desired.</t>
  </si>
  <si>
    <t>Step 4:</t>
  </si>
  <si>
    <t>All yellow boxes are protected cells as they are calculated from the information you provided in the above steps.</t>
  </si>
  <si>
    <t>The estimated revenue will be automatically moved to your Practice Financials Worksheet.</t>
  </si>
  <si>
    <t xml:space="preserve"> Payer Mix</t>
  </si>
  <si>
    <t>[Payer 1]</t>
  </si>
  <si>
    <t>[Payer 2]</t>
  </si>
  <si>
    <t>[Payer 3]</t>
  </si>
  <si>
    <t>[Payer 4]</t>
  </si>
  <si>
    <t>Medicaid</t>
  </si>
  <si>
    <t>Fee-for-Service Medicare</t>
  </si>
  <si>
    <t>Total</t>
  </si>
  <si>
    <r>
      <t>Office Visit Evaluation and Management (E/M) Services</t>
    </r>
    <r>
      <rPr>
        <b/>
        <vertAlign val="superscript"/>
        <sz val="11"/>
        <rFont val="Arial"/>
        <family val="2"/>
      </rPr>
      <t>‼</t>
    </r>
  </si>
  <si>
    <t xml:space="preserve"> Code</t>
  </si>
  <si>
    <t>Description</t>
  </si>
  <si>
    <t>2020 National Medicare Non-facility Allowable*</t>
  </si>
  <si>
    <t>2020 February Estimated Revenue</t>
  </si>
  <si>
    <t>2020 March Estimated Revenue</t>
  </si>
  <si>
    <t>2020 April Estimated Revenue</t>
  </si>
  <si>
    <t>2020 May Estimated Revenue</t>
  </si>
  <si>
    <t>99201</t>
  </si>
  <si>
    <t>New Patient E/M - Level 1</t>
  </si>
  <si>
    <t>99202</t>
  </si>
  <si>
    <t>New Patient E/M - Level 2</t>
  </si>
  <si>
    <t>99203</t>
  </si>
  <si>
    <t>New Patient E/M - Level 3</t>
  </si>
  <si>
    <t>99204</t>
  </si>
  <si>
    <t>New Patient E/M - Level 4</t>
  </si>
  <si>
    <t>99205</t>
  </si>
  <si>
    <t>New Patient E/M - Level 5</t>
  </si>
  <si>
    <t>99211</t>
  </si>
  <si>
    <t>Established Patient E/M - Level 1</t>
  </si>
  <si>
    <t>99212</t>
  </si>
  <si>
    <t>Established Patient E/M - Level 2</t>
  </si>
  <si>
    <t>99213</t>
  </si>
  <si>
    <t>Established Patient E/M - Level 3</t>
  </si>
  <si>
    <t>99214</t>
  </si>
  <si>
    <t>Established Patient E/M - Level 4</t>
  </si>
  <si>
    <t>99215</t>
  </si>
  <si>
    <t>Established Patient E/M - Level 5</t>
  </si>
  <si>
    <r>
      <rPr>
        <b/>
        <i/>
        <vertAlign val="superscript"/>
        <sz val="10"/>
        <color theme="1"/>
        <rFont val="Arial"/>
        <family val="2"/>
      </rPr>
      <t>‼</t>
    </r>
    <r>
      <rPr>
        <b/>
        <i/>
        <sz val="10"/>
        <color theme="1"/>
        <rFont val="Arial"/>
        <family val="2"/>
      </rPr>
      <t xml:space="preserve">Includes E/M services provided via telehealth </t>
    </r>
  </si>
  <si>
    <t>Radiation Oncology Process of Care</t>
  </si>
  <si>
    <t>Placement Afterloading Device, Brachytherapy, Following Surgery, Breast</t>
  </si>
  <si>
    <t>Placement Afterloading Device, Brachytherapy, During Surgery, Breast</t>
  </si>
  <si>
    <t>Placement Afterloading Catheters, Brachytherapy, Breast</t>
  </si>
  <si>
    <t>Placement Muscle/Soft Tissue Needles/Catheters, Brachytherapy</t>
  </si>
  <si>
    <t>Placement Head/Neck Needles/Catheters, Brachytherapy</t>
  </si>
  <si>
    <t xml:space="preserve">Placement of interstitial device(s) for radiation therapy guidance (eg, fiducial markers, dosimeter), percutaneous, intra-abdominal, intra-pelvic (except prostate), and/or retroperitoneum, single or multiple </t>
  </si>
  <si>
    <t xml:space="preserve">Transperineal Placement Biodegradeable Material, Peri-Prostatic </t>
  </si>
  <si>
    <t>Placement Prostate Needles/Catheters, Brachytherapy</t>
  </si>
  <si>
    <t>Placement Interstitial Devices, Ultrasound Guidance</t>
  </si>
  <si>
    <t>Placement Pelvic Needles/Catheters, Brachytherapy</t>
  </si>
  <si>
    <t xml:space="preserve">Biopsy of vulva or perineum (separate procedure) </t>
  </si>
  <si>
    <t xml:space="preserve">Biopsy of vaginal mucosa; simple (separate procedure) </t>
  </si>
  <si>
    <t>Image Guidance, Ultrasound, Brachytherapy</t>
  </si>
  <si>
    <t xml:space="preserve">Placement Interstitial Devices, CT Guidance </t>
  </si>
  <si>
    <t>Image Guidance, 3D Radiographic</t>
  </si>
  <si>
    <t xml:space="preserve">Placement Interstitial Devices, MR Guidance  </t>
  </si>
  <si>
    <t xml:space="preserve">Clinical Treatment Planning, Simple </t>
  </si>
  <si>
    <t xml:space="preserve">Clinical Treatment Planning, Intermediate </t>
  </si>
  <si>
    <t xml:space="preserve">Clinical Treatment Planning, Complex </t>
  </si>
  <si>
    <t xml:space="preserve">Simulation, Simple </t>
  </si>
  <si>
    <t xml:space="preserve">Simulation, Intermediate </t>
  </si>
  <si>
    <t xml:space="preserve">Simulation, Complex </t>
  </si>
  <si>
    <t xml:space="preserve">Treatment Planning, Unlisted Procedure </t>
  </si>
  <si>
    <t xml:space="preserve">Basic Calculations </t>
  </si>
  <si>
    <t xml:space="preserve">IMRT Plan </t>
  </si>
  <si>
    <t>Teletherapy Isodose Plan, Simple, Includes Calculations</t>
  </si>
  <si>
    <t>Teletherapy Isodose Plan, Complex, Includes Calculations</t>
  </si>
  <si>
    <t>Brachytherapy Isodose Plan, Simple</t>
  </si>
  <si>
    <t>Brachytherapy Isodose Plan, Intermediate</t>
  </si>
  <si>
    <t>Brachytherapy Isodose Plan, Complex</t>
  </si>
  <si>
    <t>Special Teletherapy Port Plan</t>
  </si>
  <si>
    <t>Special Dosimetry</t>
  </si>
  <si>
    <t>Treatment Device, Simple</t>
  </si>
  <si>
    <t>Treatment Device, Intermediate</t>
  </si>
  <si>
    <t>Treatment Device, Complex</t>
  </si>
  <si>
    <t>Weekly Medical Physics Consultation</t>
  </si>
  <si>
    <t>Treatment Device, IMRT MLC</t>
  </si>
  <si>
    <t xml:space="preserve">Special Medical Physics Consultation </t>
  </si>
  <si>
    <t>Treatment Delivery, SRS, Cobalt Source</t>
  </si>
  <si>
    <t>Treatment Delivery, SRS, Linac</t>
  </si>
  <si>
    <t>Treatment Delivery, SBRT</t>
  </si>
  <si>
    <t xml:space="preserve">Medical Radiation Physics, Unlisted Procedure </t>
  </si>
  <si>
    <t>Superficial and/or Orthovoltage</t>
  </si>
  <si>
    <t>Port Film</t>
  </si>
  <si>
    <t>Treatment Delivery, IORT, X-ray, Single Session</t>
  </si>
  <si>
    <t>Treatment Delivery, IORT, Electrons, Single Session</t>
  </si>
  <si>
    <t>Weekly Physician's Management</t>
  </si>
  <si>
    <t>Short Course Physician's Management</t>
  </si>
  <si>
    <t>SRS Physician's Management</t>
  </si>
  <si>
    <t>SBRT Physician's Management</t>
  </si>
  <si>
    <t>IORT Physician's Management</t>
  </si>
  <si>
    <t xml:space="preserve">Special Treatment Procedure </t>
  </si>
  <si>
    <t xml:space="preserve">Treatment Management, Unlisted Procedure </t>
  </si>
  <si>
    <t>Treatment Delivery, Proton Simple w/o Compensation</t>
  </si>
  <si>
    <t>Treatment Delivery, Proton Simple w/ Compensation</t>
  </si>
  <si>
    <t xml:space="preserve">Treatment Delivery, Proton Intermediate </t>
  </si>
  <si>
    <t xml:space="preserve">Treatment Delivery, Proton Complex </t>
  </si>
  <si>
    <t>Intracavitary Radiation Source Application, Simple</t>
  </si>
  <si>
    <t>Intracavitary Radiation Source Application, Intermediate</t>
  </si>
  <si>
    <t>Intracavitary Radiation Source Application, Complex</t>
  </si>
  <si>
    <t>HDR Delivery, 1 Channel, Skin</t>
  </si>
  <si>
    <t>HDR Delivery, 2 - 12 Channels, Skin</t>
  </si>
  <si>
    <t>HDR Delivery, 1 Channel</t>
  </si>
  <si>
    <t>HDR Delivery, 2 - 12 Channels</t>
  </si>
  <si>
    <t>HDR Delivery, &gt; 12 Channels</t>
  </si>
  <si>
    <t>Interstitial Radiation Source Application, Complex</t>
  </si>
  <si>
    <t>Surface Application of Low Dose Rate Radionucliade Source</t>
  </si>
  <si>
    <t>Supervision, Handling, Loading Radiation Source</t>
  </si>
  <si>
    <t>Clinical Brachytherapy, Unlisted Procedure</t>
  </si>
  <si>
    <t>PET with concurrently acquired CT for attenuation and anatomical localization imaging</t>
  </si>
  <si>
    <t>Moderate sedation services</t>
  </si>
  <si>
    <t>0197T</t>
  </si>
  <si>
    <t>Intrafraction Localization and Tracking</t>
  </si>
  <si>
    <t>0394T</t>
  </si>
  <si>
    <t>Treatment Delivery, Electronic Brachytherapy, Surface</t>
  </si>
  <si>
    <t>0395T</t>
  </si>
  <si>
    <t>Treatment Delivery, Electronic Brachytherapy, Intracavitary or Interstitial</t>
  </si>
  <si>
    <t>G6001</t>
  </si>
  <si>
    <t>Image Guidance, Ultrasound</t>
  </si>
  <si>
    <t>G6002</t>
  </si>
  <si>
    <t>G6003</t>
  </si>
  <si>
    <t>Treatment Delivery, Simple, ≤ 5 MV</t>
  </si>
  <si>
    <t>G6004</t>
  </si>
  <si>
    <t>Treatment Delivery, Simple, 6 - 10 MV</t>
  </si>
  <si>
    <t>G6005</t>
  </si>
  <si>
    <t>Treatment Delivery, Simple, 11 - 19 MV</t>
  </si>
  <si>
    <t>G6006</t>
  </si>
  <si>
    <t>Treatment Delivery, Simple, ≥ 20 MV</t>
  </si>
  <si>
    <t>G6007</t>
  </si>
  <si>
    <t>Treatment Delivery, Intermediate, ≤ 5 MV</t>
  </si>
  <si>
    <t>G6008</t>
  </si>
  <si>
    <t>Treatment Delivery, Intermediate, 6 - 10 MV</t>
  </si>
  <si>
    <t>G6009</t>
  </si>
  <si>
    <t>Treatment Delivery, Intermediate, 11 - 19 MV</t>
  </si>
  <si>
    <t>G6010</t>
  </si>
  <si>
    <t>Treatment Delivery, Intermediate, ≥ 20 MV</t>
  </si>
  <si>
    <t>G6011</t>
  </si>
  <si>
    <t>Treatment Delivery, Complex, ≤ 5 MV</t>
  </si>
  <si>
    <t>G6012</t>
  </si>
  <si>
    <t>Treatment Delivery, Complex, 6 - 10 MV</t>
  </si>
  <si>
    <t>G6013</t>
  </si>
  <si>
    <t>Treatment Delivery, Complex, 11 - 19 MV</t>
  </si>
  <si>
    <t>G6014</t>
  </si>
  <si>
    <t>Treatment Delivery, Complex, ≥ 20 MV</t>
  </si>
  <si>
    <t>G6015</t>
  </si>
  <si>
    <t>Treatment Delivery, IMRT</t>
  </si>
  <si>
    <t>G6016</t>
  </si>
  <si>
    <t>Treatment Delivery, IMRT, Compensator-Based</t>
  </si>
  <si>
    <t>G6017</t>
  </si>
  <si>
    <t>TC</t>
  </si>
  <si>
    <t>3-D radiotherapy plan</t>
  </si>
  <si>
    <t>2020  February Estimated Revenue</t>
  </si>
  <si>
    <t>Stereocopic X-ray Guidance</t>
  </si>
  <si>
    <t>Respirator motion mgmt simul</t>
  </si>
  <si>
    <t>Virtual Visits/Telephone Visits</t>
  </si>
  <si>
    <t>Online E/M 5-10 minutes</t>
  </si>
  <si>
    <t>Online E/M 11-20 minutes</t>
  </si>
  <si>
    <t>Online E/M 21 or more minutes</t>
  </si>
  <si>
    <t>G2012</t>
  </si>
  <si>
    <t>Virtual Check-in</t>
  </si>
  <si>
    <t>G2010</t>
  </si>
  <si>
    <t>Remote evaluation of recorded video/images</t>
  </si>
  <si>
    <t>Telephone E/M 5-10 minutes</t>
  </si>
  <si>
    <t>Telephone E/M 11-20 minutes</t>
  </si>
  <si>
    <r>
      <t>Telephone E/M 21-30 minutes</t>
    </r>
    <r>
      <rPr>
        <b/>
        <vertAlign val="superscript"/>
        <sz val="11"/>
        <rFont val="Arial"/>
        <family val="2"/>
      </rPr>
      <t>†</t>
    </r>
  </si>
  <si>
    <t>Mod.</t>
  </si>
  <si>
    <t xml:space="preserve"> *Input your estimated patient volume to quantify the number of face-to-face visits versus telehealth/virtual visits year-over-year. The information in these rows are estimates and do not auto-populate from other tabs. </t>
  </si>
  <si>
    <t>Treatments</t>
  </si>
  <si>
    <t>Patients (old/new starts)</t>
  </si>
  <si>
    <t>Patient Volumes*</t>
  </si>
  <si>
    <t>Impact Due to COVID</t>
  </si>
  <si>
    <t>Totals</t>
  </si>
  <si>
    <t xml:space="preserve"> </t>
  </si>
  <si>
    <t>Net Operating Income</t>
  </si>
  <si>
    <t>Total Expenses</t>
  </si>
  <si>
    <t>Other</t>
  </si>
  <si>
    <t>Other Loans</t>
  </si>
  <si>
    <t>Credit card/banking fees</t>
  </si>
  <si>
    <t xml:space="preserve">Administrative </t>
  </si>
  <si>
    <t>NRC related fees</t>
  </si>
  <si>
    <t>Registry Fees</t>
  </si>
  <si>
    <t>Accreditation Fees</t>
  </si>
  <si>
    <t>Billing</t>
  </si>
  <si>
    <t>Answering services</t>
  </si>
  <si>
    <t>Payroll</t>
  </si>
  <si>
    <t>Accounting</t>
  </si>
  <si>
    <t>Legal</t>
  </si>
  <si>
    <t>Professional Services (if outsourced)</t>
  </si>
  <si>
    <t>Maintenance Contracts</t>
  </si>
  <si>
    <t>Maintenance and Repairs</t>
  </si>
  <si>
    <t>Worker's compensation</t>
  </si>
  <si>
    <t xml:space="preserve">Property </t>
  </si>
  <si>
    <t>Liability</t>
  </si>
  <si>
    <t>Malpractice</t>
  </si>
  <si>
    <r>
      <t xml:space="preserve">Insurance </t>
    </r>
    <r>
      <rPr>
        <sz val="11"/>
        <color theme="1"/>
        <rFont val="Arial"/>
        <family val="2"/>
      </rPr>
      <t>(monthly costs/premium payments)</t>
    </r>
  </si>
  <si>
    <t>Paid/Sick Leave</t>
  </si>
  <si>
    <t>Retirement/401k</t>
  </si>
  <si>
    <t>Health/dental/vision/life insurance</t>
  </si>
  <si>
    <t>Benefits (All Staff)</t>
  </si>
  <si>
    <t>Equipment Leases</t>
  </si>
  <si>
    <t>Loan repayment</t>
  </si>
  <si>
    <t>Physician Expenses</t>
  </si>
  <si>
    <t>Donations</t>
  </si>
  <si>
    <t>COVID Related Supplies</t>
  </si>
  <si>
    <t>Write-offs (expired supplies, medications)</t>
  </si>
  <si>
    <t>Office Supplies (non-medical)</t>
  </si>
  <si>
    <t xml:space="preserve">Drugs </t>
  </si>
  <si>
    <t>Equipment (purchases)</t>
  </si>
  <si>
    <t>Supplies (medical)</t>
  </si>
  <si>
    <t>Supplies &amp; Equipment</t>
  </si>
  <si>
    <t>Custodial services</t>
  </si>
  <si>
    <t>Biohazard waste removal</t>
  </si>
  <si>
    <t>Telehealth Platform</t>
  </si>
  <si>
    <t>EHR/Information Technology</t>
  </si>
  <si>
    <t>Software License (i.e. Treatment Planning)</t>
  </si>
  <si>
    <t>Internet &amp; Phone Costs</t>
  </si>
  <si>
    <t>Utilities (electricity, water, gas, etc.)</t>
  </si>
  <si>
    <t>Rent</t>
  </si>
  <si>
    <t>Practice Expenses</t>
  </si>
  <si>
    <t xml:space="preserve">Other </t>
  </si>
  <si>
    <t>Payroll taxes</t>
  </si>
  <si>
    <t>Non-Clinical Staff (receptionist, office manger, etc.)</t>
  </si>
  <si>
    <t>Clinical Staff (MA, RN, etc.)</t>
  </si>
  <si>
    <t>Nonphysician provider (NP, PA, etc.)</t>
  </si>
  <si>
    <t>Physician</t>
  </si>
  <si>
    <t>Expenses</t>
  </si>
  <si>
    <t>Total Revenue</t>
  </si>
  <si>
    <t>DME/Supplies (non covered, pt purchased)</t>
  </si>
  <si>
    <t xml:space="preserve">Fee-for-service (insurance payments) </t>
  </si>
  <si>
    <t>Revenue</t>
  </si>
  <si>
    <t>May</t>
  </si>
  <si>
    <t>April</t>
  </si>
  <si>
    <t>March</t>
  </si>
  <si>
    <t>Feb</t>
  </si>
  <si>
    <t>Practice Financials by Month</t>
  </si>
  <si>
    <t>2020 (Projections)</t>
  </si>
  <si>
    <t>2019 (Based on Actuals)</t>
  </si>
  <si>
    <t>Column N calculates the imact due to Covid from year totals</t>
  </si>
  <si>
    <t>Grey columns F &amp; L auto-calculate the totals by year</t>
  </si>
  <si>
    <t>Blue cells calculate the inputs inserted in the green for the section</t>
  </si>
  <si>
    <t>Enter Monthly Actual Data for 2019 &amp; 2020 Projected Expenses in light and dark green cells</t>
  </si>
  <si>
    <t>Yellow cells pull in the data provideds from the 'Project Revenue Tab' will appear in the light and dark yellow cells under 2020 projections</t>
  </si>
  <si>
    <t>Practice Financials Worksheet</t>
  </si>
  <si>
    <t>Summary of Financial Impact</t>
  </si>
  <si>
    <t>*All numbers are pulled from the 'Practice Financials'' worksheet</t>
  </si>
  <si>
    <t>Impact due to COVID</t>
  </si>
  <si>
    <t>Patient Volumes</t>
  </si>
  <si>
    <t>Estimate total number of units for each service - gray cells</t>
  </si>
  <si>
    <t>Enter the top payers into "Payer Mix" table (includes commercial and Medicare Advantage) - light blue cells</t>
  </si>
  <si>
    <r>
      <t xml:space="preserve">Enter the percentage of total collections for each payer listed in the "Payer Mix" table - blue cells </t>
    </r>
    <r>
      <rPr>
        <i/>
        <sz val="11"/>
        <rFont val="Arial"/>
        <family val="2"/>
      </rPr>
      <t>Total must equal 100.</t>
    </r>
  </si>
  <si>
    <t>2020 February Projected Units</t>
  </si>
  <si>
    <t>2020 March Projected Units</t>
  </si>
  <si>
    <t>2020 April Projected Units</t>
  </si>
  <si>
    <t>2020 May Projected Units</t>
  </si>
  <si>
    <t>Patient copayments</t>
  </si>
  <si>
    <t>Cash</t>
  </si>
  <si>
    <t>Avg monthly revenue</t>
  </si>
  <si>
    <t>Avg montly expenses</t>
  </si>
  <si>
    <t>New avg monthly revenue</t>
  </si>
  <si>
    <t>New avg monthly expenses</t>
  </si>
  <si>
    <t>Mild impact</t>
  </si>
  <si>
    <t>Moderate Impact</t>
  </si>
  <si>
    <t>Severe Impact</t>
  </si>
  <si>
    <t>Cash run rate (months)</t>
  </si>
  <si>
    <t>COVID IMPACT</t>
  </si>
  <si>
    <t>Expected</t>
  </si>
  <si>
    <t>Current Inputs</t>
  </si>
  <si>
    <t>COVID impact</t>
  </si>
  <si>
    <t>Cash: Practices should input their current Cash On Hand</t>
  </si>
  <si>
    <t xml:space="preserve">Physics Contract </t>
  </si>
  <si>
    <t xml:space="preserve">Anesthesia Contract  </t>
  </si>
  <si>
    <t xml:space="preserve">LOCUM Tenens  </t>
  </si>
  <si>
    <t xml:space="preserve">Social Work  </t>
  </si>
  <si>
    <t xml:space="preserve">Radiology (Outsourcing Overreads)   </t>
  </si>
  <si>
    <t xml:space="preserve">Treatment Device (outsource) related fees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</si>
</sst>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_);\(0\)"/>
    <numFmt numFmtId="166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u/>
      <sz val="11"/>
      <color theme="10"/>
      <name val="Arial"/>
      <family val="2"/>
    </font>
    <font>
      <b/>
      <vertAlign val="superscript"/>
      <sz val="11"/>
      <name val="Arial"/>
      <family val="2"/>
    </font>
    <font>
      <b/>
      <i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u/>
      <sz val="11"/>
      <color theme="11"/>
      <name val="Calibri"/>
      <family val="2"/>
      <scheme val="minor"/>
    </font>
    <font>
      <b/>
      <u/>
      <sz val="11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DCEA"/>
        <bgColor indexed="64"/>
      </patternFill>
    </fill>
    <fill>
      <patternFill patternType="solid">
        <fgColor rgb="FF80A7CB"/>
        <bgColor indexed="64"/>
      </patternFill>
    </fill>
    <fill>
      <patternFill patternType="solid">
        <fgColor rgb="FFD8E8D9"/>
        <bgColor indexed="64"/>
      </patternFill>
    </fill>
    <fill>
      <patternFill patternType="solid">
        <fgColor rgb="FFA6C6A0"/>
        <bgColor indexed="64"/>
      </patternFill>
    </fill>
    <fill>
      <patternFill patternType="solid">
        <fgColor rgb="FFCCCDD0"/>
        <bgColor indexed="64"/>
      </patternFill>
    </fill>
    <fill>
      <patternFill patternType="solid">
        <fgColor rgb="FFFFDE6B"/>
        <bgColor indexed="64"/>
      </patternFill>
    </fill>
    <fill>
      <patternFill patternType="solid">
        <fgColor rgb="FFDB9F40"/>
        <bgColor indexed="64"/>
      </patternFill>
    </fill>
    <fill>
      <patternFill patternType="solid">
        <fgColor rgb="FFB65F63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E2A2F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9E2A2F"/>
        <bgColor theme="0"/>
      </patternFill>
    </fill>
    <fill>
      <patternFill patternType="solid">
        <fgColor rgb="FF80A7CB"/>
        <bgColor theme="0"/>
      </patternFill>
    </fill>
    <fill>
      <patternFill patternType="solid">
        <fgColor rgb="FFA6C6A0"/>
        <bgColor theme="0"/>
      </patternFill>
    </fill>
    <fill>
      <patternFill patternType="solid">
        <fgColor rgb="FFD8E8D9"/>
        <bgColor theme="0"/>
      </patternFill>
    </fill>
    <fill>
      <patternFill patternType="solid">
        <fgColor rgb="FFFFDE6B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E3E3"/>
        <b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1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90">
    <xf numFmtId="0" fontId="0" fillId="0" borderId="0" xfId="0"/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7" fillId="2" borderId="0" xfId="4" applyFont="1" applyFill="1" applyAlignment="1">
      <alignment horizontal="right" wrapText="1"/>
    </xf>
    <xf numFmtId="0" fontId="8" fillId="2" borderId="0" xfId="4" applyFont="1" applyFill="1" applyAlignment="1">
      <alignment wrapText="1"/>
    </xf>
    <xf numFmtId="0" fontId="8" fillId="2" borderId="0" xfId="4" applyFont="1" applyFill="1" applyAlignment="1">
      <alignment vertical="center" wrapText="1"/>
    </xf>
    <xf numFmtId="0" fontId="10" fillId="2" borderId="0" xfId="3" applyFont="1" applyFill="1" applyAlignment="1">
      <alignment vertical="center" wrapText="1"/>
    </xf>
    <xf numFmtId="0" fontId="8" fillId="2" borderId="0" xfId="4" applyFont="1" applyFill="1" applyAlignment="1" applyProtection="1">
      <alignment wrapText="1"/>
      <protection locked="0"/>
    </xf>
    <xf numFmtId="0" fontId="10" fillId="2" borderId="0" xfId="3" applyFont="1" applyFill="1" applyAlignment="1" applyProtection="1">
      <alignment horizontal="left" wrapText="1"/>
      <protection locked="0"/>
    </xf>
    <xf numFmtId="0" fontId="10" fillId="2" borderId="0" xfId="3" applyFont="1" applyFill="1" applyAlignment="1" applyProtection="1">
      <alignment wrapText="1"/>
      <protection locked="0"/>
    </xf>
    <xf numFmtId="0" fontId="7" fillId="3" borderId="1" xfId="4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9" fontId="5" fillId="4" borderId="1" xfId="2" applyFont="1" applyFill="1" applyBorder="1" applyAlignment="1" applyProtection="1">
      <alignment horizontal="center" wrapText="1"/>
      <protection locked="0"/>
    </xf>
    <xf numFmtId="9" fontId="5" fillId="4" borderId="2" xfId="2" applyFont="1" applyFill="1" applyBorder="1" applyAlignment="1" applyProtection="1">
      <alignment horizontal="center" wrapText="1"/>
      <protection locked="0"/>
    </xf>
    <xf numFmtId="9" fontId="4" fillId="4" borderId="1" xfId="0" applyNumberFormat="1" applyFont="1" applyFill="1" applyBorder="1" applyAlignment="1" applyProtection="1">
      <alignment wrapText="1"/>
      <protection locked="0"/>
    </xf>
    <xf numFmtId="0" fontId="7" fillId="2" borderId="5" xfId="4" applyFont="1" applyFill="1" applyBorder="1" applyAlignment="1">
      <alignment vertical="center" wrapText="1"/>
    </xf>
    <xf numFmtId="0" fontId="7" fillId="2" borderId="1" xfId="4" applyFont="1" applyFill="1" applyBorder="1" applyAlignment="1">
      <alignment wrapText="1"/>
    </xf>
    <xf numFmtId="0" fontId="7" fillId="2" borderId="1" xfId="4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wrapText="1"/>
    </xf>
    <xf numFmtId="0" fontId="7" fillId="2" borderId="1" xfId="4" applyFont="1" applyFill="1" applyBorder="1" applyAlignment="1">
      <alignment horizontal="center" wrapText="1"/>
    </xf>
    <xf numFmtId="0" fontId="4" fillId="2" borderId="0" xfId="0" applyFont="1" applyFill="1" applyAlignment="1" applyProtection="1">
      <alignment wrapText="1"/>
      <protection locked="0"/>
    </xf>
    <xf numFmtId="44" fontId="8" fillId="5" borderId="1" xfId="1" applyFont="1" applyFill="1" applyBorder="1" applyAlignment="1" applyProtection="1">
      <alignment wrapText="1"/>
      <protection locked="0"/>
    </xf>
    <xf numFmtId="44" fontId="8" fillId="6" borderId="1" xfId="1" applyFont="1" applyFill="1" applyBorder="1" applyAlignment="1" applyProtection="1">
      <alignment wrapText="1"/>
      <protection locked="0"/>
    </xf>
    <xf numFmtId="1" fontId="8" fillId="7" borderId="1" xfId="4" applyNumberFormat="1" applyFont="1" applyFill="1" applyBorder="1" applyAlignment="1">
      <alignment horizontal="center" wrapText="1"/>
    </xf>
    <xf numFmtId="44" fontId="8" fillId="8" borderId="1" xfId="5" applyFont="1" applyFill="1" applyBorder="1" applyAlignment="1">
      <alignment wrapText="1"/>
    </xf>
    <xf numFmtId="3" fontId="7" fillId="9" borderId="1" xfId="4" applyNumberFormat="1" applyFont="1" applyFill="1" applyBorder="1" applyAlignment="1">
      <alignment wrapText="1"/>
    </xf>
    <xf numFmtId="44" fontId="7" fillId="9" borderId="1" xfId="4" applyNumberFormat="1" applyFont="1" applyFill="1" applyBorder="1" applyAlignment="1">
      <alignment wrapText="1"/>
    </xf>
    <xf numFmtId="3" fontId="7" fillId="2" borderId="0" xfId="4" applyNumberFormat="1" applyFont="1" applyFill="1" applyAlignment="1" applyProtection="1">
      <alignment wrapText="1"/>
      <protection locked="0"/>
    </xf>
    <xf numFmtId="44" fontId="7" fillId="2" borderId="0" xfId="4" applyNumberFormat="1" applyFont="1" applyFill="1" applyAlignment="1">
      <alignment wrapText="1"/>
    </xf>
    <xf numFmtId="0" fontId="8" fillId="2" borderId="1" xfId="4" applyFont="1" applyFill="1" applyBorder="1" applyAlignment="1" applyProtection="1">
      <alignment horizontal="left" wrapText="1"/>
      <protection locked="0"/>
    </xf>
    <xf numFmtId="0" fontId="8" fillId="2" borderId="1" xfId="4" applyFont="1" applyFill="1" applyBorder="1" applyAlignment="1" applyProtection="1">
      <alignment wrapText="1"/>
      <protection locked="0"/>
    </xf>
    <xf numFmtId="44" fontId="8" fillId="5" borderId="1" xfId="1" applyFont="1" applyFill="1" applyBorder="1" applyAlignment="1" applyProtection="1">
      <alignment horizontal="center" wrapText="1"/>
      <protection locked="0"/>
    </xf>
    <xf numFmtId="3" fontId="8" fillId="7" borderId="1" xfId="4" applyNumberFormat="1" applyFont="1" applyFill="1" applyBorder="1" applyAlignment="1" applyProtection="1">
      <alignment horizontal="center" wrapText="1"/>
      <protection locked="0"/>
    </xf>
    <xf numFmtId="44" fontId="8" fillId="8" borderId="1" xfId="4" applyNumberFormat="1" applyFont="1" applyFill="1" applyBorder="1" applyAlignment="1">
      <alignment wrapText="1"/>
    </xf>
    <xf numFmtId="1" fontId="7" fillId="9" borderId="1" xfId="4" applyNumberFormat="1" applyFont="1" applyFill="1" applyBorder="1" applyAlignment="1" applyProtection="1">
      <alignment horizontal="center" wrapText="1"/>
      <protection locked="0"/>
    </xf>
    <xf numFmtId="44" fontId="7" fillId="9" borderId="1" xfId="4" applyNumberFormat="1" applyFont="1" applyFill="1" applyBorder="1" applyAlignment="1" applyProtection="1">
      <alignment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Border="1" applyAlignment="1" applyProtection="1">
      <alignment horizontal="left" vertical="top" wrapText="1"/>
      <protection locked="0"/>
    </xf>
    <xf numFmtId="10" fontId="8" fillId="2" borderId="0" xfId="4" applyNumberFormat="1" applyFont="1" applyFill="1" applyAlignment="1" applyProtection="1">
      <alignment wrapText="1"/>
      <protection locked="0"/>
    </xf>
    <xf numFmtId="1" fontId="8" fillId="9" borderId="1" xfId="4" applyNumberFormat="1" applyFont="1" applyFill="1" applyBorder="1" applyAlignment="1" applyProtection="1">
      <alignment horizontal="center" wrapText="1"/>
      <protection locked="0"/>
    </xf>
    <xf numFmtId="0" fontId="8" fillId="2" borderId="0" xfId="4" applyFont="1" applyFill="1" applyBorder="1" applyAlignment="1" applyProtection="1">
      <alignment wrapText="1"/>
      <protection locked="0"/>
    </xf>
    <xf numFmtId="0" fontId="0" fillId="0" borderId="0" xfId="0" applyBorder="1"/>
    <xf numFmtId="0" fontId="12" fillId="2" borderId="0" xfId="0" applyFont="1" applyFill="1" applyBorder="1" applyAlignment="1" applyProtection="1">
      <alignment horizontal="left" wrapText="1"/>
      <protection locked="0"/>
    </xf>
    <xf numFmtId="0" fontId="0" fillId="0" borderId="5" xfId="0" applyBorder="1"/>
    <xf numFmtId="3" fontId="7" fillId="0" borderId="0" xfId="4" applyNumberFormat="1" applyFont="1" applyFill="1" applyBorder="1" applyAlignment="1">
      <alignment wrapText="1"/>
    </xf>
    <xf numFmtId="44" fontId="7" fillId="0" borderId="0" xfId="4" applyNumberFormat="1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7" fillId="2" borderId="4" xfId="4" applyFont="1" applyFill="1" applyBorder="1" applyAlignment="1">
      <alignment wrapText="1"/>
    </xf>
    <xf numFmtId="0" fontId="8" fillId="2" borderId="4" xfId="4" applyFont="1" applyFill="1" applyBorder="1" applyAlignment="1">
      <alignment wrapText="1"/>
    </xf>
    <xf numFmtId="0" fontId="8" fillId="2" borderId="4" xfId="4" applyFont="1" applyFill="1" applyBorder="1" applyAlignment="1">
      <alignment horizontal="left" wrapText="1"/>
    </xf>
    <xf numFmtId="0" fontId="16" fillId="0" borderId="0" xfId="6" applyProtection="1">
      <protection locked="0"/>
    </xf>
    <xf numFmtId="0" fontId="16" fillId="2" borderId="0" xfId="6" applyFill="1" applyProtection="1">
      <protection locked="0"/>
    </xf>
    <xf numFmtId="0" fontId="9" fillId="0" borderId="0" xfId="6" applyFont="1" applyAlignment="1">
      <alignment vertical="center"/>
    </xf>
    <xf numFmtId="1" fontId="17" fillId="10" borderId="1" xfId="6" applyNumberFormat="1" applyFont="1" applyFill="1" applyBorder="1" applyAlignment="1">
      <alignment horizontal="center" vertical="center"/>
    </xf>
    <xf numFmtId="0" fontId="5" fillId="2" borderId="0" xfId="6" applyFont="1" applyFill="1" applyProtection="1">
      <protection locked="0"/>
    </xf>
    <xf numFmtId="1" fontId="5" fillId="11" borderId="1" xfId="6" applyNumberFormat="1" applyFont="1" applyFill="1" applyBorder="1" applyAlignment="1">
      <alignment horizontal="center" vertical="center"/>
    </xf>
    <xf numFmtId="1" fontId="5" fillId="12" borderId="1" xfId="6" applyNumberFormat="1" applyFont="1" applyFill="1" applyBorder="1" applyAlignment="1" applyProtection="1">
      <alignment horizontal="center"/>
      <protection locked="0"/>
    </xf>
    <xf numFmtId="0" fontId="5" fillId="13" borderId="1" xfId="6" applyFont="1" applyFill="1" applyBorder="1" applyAlignment="1">
      <alignment horizontal="left" indent="2"/>
    </xf>
    <xf numFmtId="1" fontId="4" fillId="15" borderId="1" xfId="6" applyNumberFormat="1" applyFont="1" applyFill="1" applyBorder="1" applyAlignment="1">
      <alignment horizontal="center" vertical="center"/>
    </xf>
    <xf numFmtId="1" fontId="4" fillId="4" borderId="1" xfId="6" applyNumberFormat="1" applyFont="1" applyFill="1" applyBorder="1" applyAlignment="1">
      <alignment horizontal="center" vertical="center"/>
    </xf>
    <xf numFmtId="0" fontId="7" fillId="0" borderId="1" xfId="6" applyFont="1" applyBorder="1" applyAlignment="1">
      <alignment horizontal="left" vertical="center" indent="1"/>
    </xf>
    <xf numFmtId="0" fontId="4" fillId="15" borderId="4" xfId="6" applyFont="1" applyFill="1" applyBorder="1" applyAlignment="1">
      <alignment horizontal="center"/>
    </xf>
    <xf numFmtId="0" fontId="4" fillId="15" borderId="1" xfId="6" applyFont="1" applyFill="1" applyBorder="1" applyAlignment="1">
      <alignment horizontal="center"/>
    </xf>
    <xf numFmtId="0" fontId="5" fillId="0" borderId="0" xfId="6" applyFont="1" applyProtection="1">
      <protection locked="0"/>
    </xf>
    <xf numFmtId="44" fontId="4" fillId="2" borderId="0" xfId="6" applyNumberFormat="1" applyFont="1" applyFill="1" applyAlignment="1">
      <alignment horizontal="center" vertical="center"/>
    </xf>
    <xf numFmtId="0" fontId="4" fillId="2" borderId="0" xfId="6" applyFont="1" applyFill="1" applyAlignment="1">
      <alignment vertical="center"/>
    </xf>
    <xf numFmtId="44" fontId="20" fillId="16" borderId="1" xfId="6" applyNumberFormat="1" applyFont="1" applyFill="1" applyBorder="1" applyAlignment="1">
      <alignment horizontal="center" vertical="center"/>
    </xf>
    <xf numFmtId="44" fontId="16" fillId="2" borderId="0" xfId="6" applyNumberFormat="1" applyFill="1" applyProtection="1">
      <protection locked="0"/>
    </xf>
    <xf numFmtId="44" fontId="19" fillId="17" borderId="1" xfId="6" applyNumberFormat="1" applyFont="1" applyFill="1" applyBorder="1" applyAlignment="1">
      <alignment horizontal="center" vertical="center"/>
    </xf>
    <xf numFmtId="44" fontId="19" fillId="17" borderId="4" xfId="6" applyNumberFormat="1" applyFont="1" applyFill="1" applyBorder="1" applyAlignment="1">
      <alignment horizontal="center" vertical="center"/>
    </xf>
    <xf numFmtId="44" fontId="19" fillId="17" borderId="2" xfId="6" applyNumberFormat="1" applyFont="1" applyFill="1" applyBorder="1" applyAlignment="1">
      <alignment horizontal="center" vertical="center"/>
    </xf>
    <xf numFmtId="0" fontId="19" fillId="17" borderId="1" xfId="6" applyFont="1" applyFill="1" applyBorder="1" applyAlignment="1">
      <alignment vertical="center"/>
    </xf>
    <xf numFmtId="44" fontId="16" fillId="0" borderId="0" xfId="6" applyNumberFormat="1" applyProtection="1">
      <protection locked="0"/>
    </xf>
    <xf numFmtId="44" fontId="20" fillId="14" borderId="1" xfId="6" applyNumberFormat="1" applyFont="1" applyFill="1" applyBorder="1" applyAlignment="1">
      <alignment horizontal="center" vertical="center"/>
    </xf>
    <xf numFmtId="44" fontId="19" fillId="4" borderId="1" xfId="6" applyNumberFormat="1" applyFont="1" applyFill="1" applyBorder="1" applyAlignment="1">
      <alignment horizontal="center" vertical="center"/>
    </xf>
    <xf numFmtId="44" fontId="5" fillId="2" borderId="0" xfId="6" applyNumberFormat="1" applyFont="1" applyFill="1" applyAlignment="1" applyProtection="1">
      <alignment horizontal="right"/>
      <protection locked="0"/>
    </xf>
    <xf numFmtId="44" fontId="19" fillId="17" borderId="10" xfId="6" applyNumberFormat="1" applyFont="1" applyFill="1" applyBorder="1" applyAlignment="1">
      <alignment horizontal="center" vertical="center"/>
    </xf>
    <xf numFmtId="0" fontId="19" fillId="17" borderId="10" xfId="6" applyFont="1" applyFill="1" applyBorder="1" applyAlignment="1">
      <alignment horizontal="left" vertical="center"/>
    </xf>
    <xf numFmtId="44" fontId="17" fillId="10" borderId="8" xfId="6" applyNumberFormat="1" applyFont="1" applyFill="1" applyBorder="1" applyAlignment="1">
      <alignment horizontal="center"/>
    </xf>
    <xf numFmtId="44" fontId="5" fillId="11" borderId="8" xfId="6" applyNumberFormat="1" applyFont="1" applyFill="1" applyBorder="1" applyAlignment="1">
      <alignment horizontal="center"/>
    </xf>
    <xf numFmtId="44" fontId="5" fillId="18" borderId="1" xfId="6" applyNumberFormat="1" applyFont="1" applyFill="1" applyBorder="1" applyAlignment="1" applyProtection="1">
      <alignment horizontal="right"/>
      <protection locked="0"/>
    </xf>
    <xf numFmtId="44" fontId="5" fillId="19" borderId="1" xfId="6" applyNumberFormat="1" applyFont="1" applyFill="1" applyBorder="1" applyAlignment="1" applyProtection="1">
      <alignment horizontal="right"/>
      <protection locked="0"/>
    </xf>
    <xf numFmtId="44" fontId="5" fillId="11" borderId="1" xfId="6" applyNumberFormat="1" applyFont="1" applyFill="1" applyBorder="1" applyAlignment="1">
      <alignment horizontal="center"/>
    </xf>
    <xf numFmtId="44" fontId="5" fillId="18" borderId="10" xfId="6" applyNumberFormat="1" applyFont="1" applyFill="1" applyBorder="1" applyAlignment="1" applyProtection="1">
      <alignment horizontal="right"/>
      <protection locked="0"/>
    </xf>
    <xf numFmtId="44" fontId="5" fillId="19" borderId="10" xfId="6" applyNumberFormat="1" applyFont="1" applyFill="1" applyBorder="1" applyAlignment="1" applyProtection="1">
      <alignment horizontal="right"/>
      <protection locked="0"/>
    </xf>
    <xf numFmtId="0" fontId="5" fillId="13" borderId="10" xfId="6" applyFont="1" applyFill="1" applyBorder="1" applyAlignment="1">
      <alignment horizontal="left" indent="1"/>
    </xf>
    <xf numFmtId="0" fontId="2" fillId="0" borderId="0" xfId="6" applyFont="1" applyProtection="1">
      <protection locked="0"/>
    </xf>
    <xf numFmtId="0" fontId="2" fillId="2" borderId="0" xfId="6" applyFont="1" applyFill="1" applyProtection="1">
      <protection locked="0"/>
    </xf>
    <xf numFmtId="44" fontId="18" fillId="14" borderId="8" xfId="6" applyNumberFormat="1" applyFont="1" applyFill="1" applyBorder="1" applyAlignment="1">
      <alignment horizontal="center"/>
    </xf>
    <xf numFmtId="44" fontId="2" fillId="2" borderId="0" xfId="6" applyNumberFormat="1" applyFont="1" applyFill="1" applyProtection="1">
      <protection locked="0"/>
    </xf>
    <xf numFmtId="44" fontId="4" fillId="15" borderId="8" xfId="6" applyNumberFormat="1" applyFont="1" applyFill="1" applyBorder="1" applyAlignment="1">
      <alignment horizontal="center"/>
    </xf>
    <xf numFmtId="44" fontId="4" fillId="17" borderId="1" xfId="6" applyNumberFormat="1" applyFont="1" applyFill="1" applyBorder="1" applyAlignment="1">
      <alignment horizontal="right"/>
    </xf>
    <xf numFmtId="44" fontId="4" fillId="2" borderId="0" xfId="6" applyNumberFormat="1" applyFont="1" applyFill="1" applyAlignment="1">
      <alignment horizontal="right"/>
    </xf>
    <xf numFmtId="44" fontId="4" fillId="15" borderId="1" xfId="6" applyNumberFormat="1" applyFont="1" applyFill="1" applyBorder="1" applyAlignment="1">
      <alignment horizontal="center"/>
    </xf>
    <xf numFmtId="44" fontId="4" fillId="17" borderId="10" xfId="6" applyNumberFormat="1" applyFont="1" applyFill="1" applyBorder="1" applyAlignment="1">
      <alignment horizontal="right"/>
    </xf>
    <xf numFmtId="0" fontId="4" fillId="13" borderId="10" xfId="6" applyFont="1" applyFill="1" applyBorder="1"/>
    <xf numFmtId="0" fontId="5" fillId="0" borderId="1" xfId="6" applyFont="1" applyBorder="1" applyAlignment="1" applyProtection="1">
      <alignment horizontal="left" indent="1"/>
      <protection locked="0"/>
    </xf>
    <xf numFmtId="0" fontId="5" fillId="13" borderId="1" xfId="6" applyFont="1" applyFill="1" applyBorder="1" applyAlignment="1">
      <alignment horizontal="left" indent="1"/>
    </xf>
    <xf numFmtId="44" fontId="4" fillId="17" borderId="6" xfId="6" applyNumberFormat="1" applyFont="1" applyFill="1" applyBorder="1" applyAlignment="1">
      <alignment horizontal="right"/>
    </xf>
    <xf numFmtId="0" fontId="4" fillId="13" borderId="1" xfId="6" applyFont="1" applyFill="1" applyBorder="1"/>
    <xf numFmtId="44" fontId="5" fillId="18" borderId="6" xfId="6" applyNumberFormat="1" applyFont="1" applyFill="1" applyBorder="1" applyAlignment="1" applyProtection="1">
      <alignment horizontal="right"/>
      <protection locked="0"/>
    </xf>
    <xf numFmtId="44" fontId="5" fillId="19" borderId="6" xfId="6" applyNumberFormat="1" applyFont="1" applyFill="1" applyBorder="1" applyAlignment="1" applyProtection="1">
      <alignment horizontal="right"/>
      <protection locked="0"/>
    </xf>
    <xf numFmtId="0" fontId="5" fillId="13" borderId="1" xfId="6" applyFont="1" applyFill="1" applyBorder="1" applyAlignment="1" applyProtection="1">
      <alignment horizontal="left" indent="1"/>
      <protection locked="0"/>
    </xf>
    <xf numFmtId="0" fontId="5" fillId="0" borderId="1" xfId="6" applyFont="1" applyBorder="1" applyAlignment="1">
      <alignment horizontal="left" indent="1"/>
    </xf>
    <xf numFmtId="44" fontId="4" fillId="18" borderId="1" xfId="6" applyNumberFormat="1" applyFont="1" applyFill="1" applyBorder="1" applyAlignment="1" applyProtection="1">
      <alignment horizontal="right"/>
      <protection locked="0"/>
    </xf>
    <xf numFmtId="44" fontId="4" fillId="19" borderId="1" xfId="6" applyNumberFormat="1" applyFont="1" applyFill="1" applyBorder="1" applyAlignment="1" applyProtection="1">
      <alignment horizontal="right"/>
      <protection locked="0"/>
    </xf>
    <xf numFmtId="44" fontId="4" fillId="2" borderId="0" xfId="6" applyNumberFormat="1" applyFont="1" applyFill="1" applyAlignment="1" applyProtection="1">
      <alignment horizontal="right"/>
      <protection locked="0"/>
    </xf>
    <xf numFmtId="0" fontId="5" fillId="13" borderId="10" xfId="6" applyFont="1" applyFill="1" applyBorder="1" applyAlignment="1" applyProtection="1">
      <alignment horizontal="left" indent="1"/>
      <protection locked="0"/>
    </xf>
    <xf numFmtId="0" fontId="21" fillId="2" borderId="0" xfId="6" applyFont="1" applyFill="1" applyProtection="1">
      <protection locked="0"/>
    </xf>
    <xf numFmtId="44" fontId="8" fillId="10" borderId="8" xfId="6" applyNumberFormat="1" applyFont="1" applyFill="1" applyBorder="1" applyAlignment="1">
      <alignment horizontal="center"/>
    </xf>
    <xf numFmtId="44" fontId="21" fillId="2" borderId="0" xfId="6" applyNumberFormat="1" applyFont="1" applyFill="1" applyProtection="1">
      <protection locked="0"/>
    </xf>
    <xf numFmtId="44" fontId="8" fillId="11" borderId="8" xfId="6" applyNumberFormat="1" applyFont="1" applyFill="1" applyBorder="1" applyAlignment="1">
      <alignment horizontal="center"/>
    </xf>
    <xf numFmtId="44" fontId="8" fillId="18" borderId="1" xfId="6" applyNumberFormat="1" applyFont="1" applyFill="1" applyBorder="1" applyAlignment="1" applyProtection="1">
      <alignment horizontal="right"/>
      <protection locked="0"/>
    </xf>
    <xf numFmtId="44" fontId="8" fillId="19" borderId="1" xfId="6" applyNumberFormat="1" applyFont="1" applyFill="1" applyBorder="1" applyAlignment="1" applyProtection="1">
      <alignment horizontal="right"/>
      <protection locked="0"/>
    </xf>
    <xf numFmtId="44" fontId="8" fillId="2" borderId="0" xfId="6" applyNumberFormat="1" applyFont="1" applyFill="1" applyAlignment="1" applyProtection="1">
      <alignment horizontal="right"/>
      <protection locked="0"/>
    </xf>
    <xf numFmtId="44" fontId="8" fillId="11" borderId="1" xfId="6" applyNumberFormat="1" applyFont="1" applyFill="1" applyBorder="1" applyAlignment="1">
      <alignment horizontal="center"/>
    </xf>
    <xf numFmtId="44" fontId="8" fillId="18" borderId="10" xfId="6" applyNumberFormat="1" applyFont="1" applyFill="1" applyBorder="1" applyAlignment="1" applyProtection="1">
      <alignment horizontal="right"/>
      <protection locked="0"/>
    </xf>
    <xf numFmtId="44" fontId="8" fillId="19" borderId="10" xfId="6" applyNumberFormat="1" applyFont="1" applyFill="1" applyBorder="1" applyAlignment="1" applyProtection="1">
      <alignment horizontal="right"/>
      <protection locked="0"/>
    </xf>
    <xf numFmtId="0" fontId="8" fillId="13" borderId="10" xfId="6" applyFont="1" applyFill="1" applyBorder="1" applyAlignment="1">
      <alignment horizontal="left" indent="1"/>
    </xf>
    <xf numFmtId="0" fontId="22" fillId="13" borderId="1" xfId="6" applyFont="1" applyFill="1" applyBorder="1"/>
    <xf numFmtId="0" fontId="19" fillId="13" borderId="1" xfId="6" applyFont="1" applyFill="1" applyBorder="1"/>
    <xf numFmtId="44" fontId="18" fillId="14" borderId="6" xfId="6" applyNumberFormat="1" applyFont="1" applyFill="1" applyBorder="1" applyAlignment="1">
      <alignment horizontal="center"/>
    </xf>
    <xf numFmtId="164" fontId="5" fillId="2" borderId="7" xfId="6" applyNumberFormat="1" applyFont="1" applyFill="1" applyBorder="1" applyAlignment="1">
      <alignment horizontal="center"/>
    </xf>
    <xf numFmtId="164" fontId="4" fillId="2" borderId="7" xfId="6" applyNumberFormat="1" applyFont="1" applyFill="1" applyBorder="1" applyAlignment="1" applyProtection="1">
      <alignment horizontal="center"/>
      <protection locked="0"/>
    </xf>
    <xf numFmtId="164" fontId="4" fillId="2" borderId="0" xfId="6" applyNumberFormat="1" applyFont="1" applyFill="1" applyAlignment="1" applyProtection="1">
      <alignment horizontal="center"/>
      <protection locked="0"/>
    </xf>
    <xf numFmtId="0" fontId="5" fillId="2" borderId="11" xfId="6" applyFont="1" applyFill="1" applyBorder="1" applyProtection="1">
      <protection locked="0"/>
    </xf>
    <xf numFmtId="44" fontId="24" fillId="14" borderId="1" xfId="6" applyNumberFormat="1" applyFont="1" applyFill="1" applyBorder="1" applyAlignment="1">
      <alignment horizontal="center" vertical="center"/>
    </xf>
    <xf numFmtId="44" fontId="25" fillId="2" borderId="0" xfId="6" applyNumberFormat="1" applyFont="1" applyFill="1" applyAlignment="1" applyProtection="1">
      <alignment horizontal="center" vertical="center"/>
      <protection locked="0"/>
    </xf>
    <xf numFmtId="44" fontId="23" fillId="17" borderId="8" xfId="6" applyNumberFormat="1" applyFont="1" applyFill="1" applyBorder="1" applyAlignment="1">
      <alignment horizontal="center" vertical="center"/>
    </xf>
    <xf numFmtId="44" fontId="23" fillId="17" borderId="12" xfId="6" applyNumberFormat="1" applyFont="1" applyFill="1" applyBorder="1" applyAlignment="1">
      <alignment horizontal="center" vertical="center"/>
    </xf>
    <xf numFmtId="44" fontId="19" fillId="2" borderId="0" xfId="6" applyNumberFormat="1" applyFont="1" applyFill="1" applyAlignment="1" applyProtection="1">
      <alignment horizontal="center" vertical="center"/>
      <protection locked="0"/>
    </xf>
    <xf numFmtId="44" fontId="23" fillId="15" borderId="1" xfId="6" applyNumberFormat="1" applyFont="1" applyFill="1" applyBorder="1" applyAlignment="1">
      <alignment horizontal="center" vertical="center"/>
    </xf>
    <xf numFmtId="0" fontId="23" fillId="17" borderId="10" xfId="6" applyFont="1" applyFill="1" applyBorder="1" applyAlignment="1">
      <alignment vertical="center"/>
    </xf>
    <xf numFmtId="44" fontId="17" fillId="10" borderId="1" xfId="6" applyNumberFormat="1" applyFont="1" applyFill="1" applyBorder="1" applyAlignment="1">
      <alignment horizontal="center"/>
    </xf>
    <xf numFmtId="44" fontId="5" fillId="19" borderId="1" xfId="6" applyNumberFormat="1" applyFont="1" applyFill="1" applyBorder="1" applyAlignment="1" applyProtection="1">
      <alignment horizontal="center"/>
      <protection locked="0"/>
    </xf>
    <xf numFmtId="44" fontId="4" fillId="2" borderId="0" xfId="6" applyNumberFormat="1" applyFont="1" applyFill="1" applyAlignment="1">
      <alignment horizontal="center"/>
    </xf>
    <xf numFmtId="44" fontId="5" fillId="11" borderId="1" xfId="6" applyNumberFormat="1" applyFont="1" applyFill="1" applyBorder="1" applyAlignment="1">
      <alignment horizontal="center" vertical="center"/>
    </xf>
    <xf numFmtId="0" fontId="5" fillId="13" borderId="1" xfId="6" applyFont="1" applyFill="1" applyBorder="1" applyProtection="1">
      <protection locked="0"/>
    </xf>
    <xf numFmtId="0" fontId="8" fillId="13" borderId="1" xfId="6" applyFont="1" applyFill="1" applyBorder="1"/>
    <xf numFmtId="44" fontId="5" fillId="20" borderId="1" xfId="6" applyNumberFormat="1" applyFont="1" applyFill="1" applyBorder="1" applyAlignment="1" applyProtection="1">
      <alignment horizontal="center"/>
      <protection locked="0"/>
    </xf>
    <xf numFmtId="44" fontId="5" fillId="21" borderId="1" xfId="6" applyNumberFormat="1" applyFont="1" applyFill="1" applyBorder="1" applyAlignment="1" applyProtection="1">
      <alignment horizontal="center"/>
      <protection locked="0"/>
    </xf>
    <xf numFmtId="0" fontId="8" fillId="13" borderId="1" xfId="3" applyFont="1" applyFill="1" applyBorder="1"/>
    <xf numFmtId="0" fontId="5" fillId="13" borderId="1" xfId="6" applyFont="1" applyFill="1" applyBorder="1"/>
    <xf numFmtId="0" fontId="18" fillId="2" borderId="13" xfId="6" applyFont="1" applyFill="1" applyBorder="1" applyAlignment="1">
      <alignment horizontal="center" wrapText="1"/>
    </xf>
    <xf numFmtId="0" fontId="4" fillId="2" borderId="0" xfId="6" applyFont="1" applyFill="1" applyAlignment="1">
      <alignment horizontal="center"/>
    </xf>
    <xf numFmtId="0" fontId="4" fillId="2" borderId="0" xfId="6" applyFont="1" applyFill="1" applyAlignment="1">
      <alignment horizontal="center" vertical="center"/>
    </xf>
    <xf numFmtId="0" fontId="19" fillId="2" borderId="14" xfId="6" applyFont="1" applyFill="1" applyBorder="1" applyAlignment="1">
      <alignment horizontal="center" vertical="center"/>
    </xf>
    <xf numFmtId="0" fontId="4" fillId="15" borderId="10" xfId="6" applyFont="1" applyFill="1" applyBorder="1" applyAlignment="1">
      <alignment horizontal="center"/>
    </xf>
    <xf numFmtId="0" fontId="4" fillId="15" borderId="8" xfId="6" applyFont="1" applyFill="1" applyBorder="1" applyAlignment="1">
      <alignment horizontal="center"/>
    </xf>
    <xf numFmtId="0" fontId="25" fillId="0" borderId="0" xfId="6" applyFont="1" applyAlignment="1" applyProtection="1">
      <alignment horizontal="center"/>
      <protection locked="0"/>
    </xf>
    <xf numFmtId="0" fontId="25" fillId="2" borderId="0" xfId="6" applyFont="1" applyFill="1" applyAlignment="1" applyProtection="1">
      <alignment horizontal="center"/>
      <protection locked="0"/>
    </xf>
    <xf numFmtId="0" fontId="16" fillId="2" borderId="0" xfId="6" applyFill="1" applyAlignment="1" applyProtection="1">
      <alignment horizontal="left"/>
      <protection locked="0"/>
    </xf>
    <xf numFmtId="0" fontId="27" fillId="2" borderId="0" xfId="6" applyFont="1" applyFill="1" applyProtection="1">
      <protection locked="0"/>
    </xf>
    <xf numFmtId="0" fontId="19" fillId="0" borderId="0" xfId="6" applyFont="1" applyAlignment="1" applyProtection="1">
      <alignment horizontal="left" indent="2"/>
      <protection locked="0"/>
    </xf>
    <xf numFmtId="0" fontId="19" fillId="2" borderId="0" xfId="0" applyFont="1" applyFill="1" applyAlignment="1" applyProtection="1">
      <alignment horizontal="left" indent="2"/>
      <protection locked="0"/>
    </xf>
    <xf numFmtId="0" fontId="0" fillId="2" borderId="0" xfId="0" applyFill="1" applyProtection="1">
      <protection locked="0"/>
    </xf>
    <xf numFmtId="0" fontId="28" fillId="2" borderId="0" xfId="0" applyFont="1" applyFill="1" applyAlignment="1" applyProtection="1">
      <alignment horizontal="left" indent="2"/>
      <protection locked="0"/>
    </xf>
    <xf numFmtId="0" fontId="19" fillId="2" borderId="0" xfId="0" applyFont="1" applyFill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29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4" fillId="15" borderId="8" xfId="0" applyFont="1" applyFill="1" applyBorder="1" applyAlignment="1">
      <alignment horizontal="center"/>
    </xf>
    <xf numFmtId="0" fontId="4" fillId="15" borderId="10" xfId="0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7" fillId="0" borderId="1" xfId="0" applyFont="1" applyBorder="1" applyAlignment="1">
      <alignment vertical="center"/>
    </xf>
    <xf numFmtId="44" fontId="8" fillId="22" borderId="1" xfId="0" applyNumberFormat="1" applyFont="1" applyFill="1" applyBorder="1" applyAlignment="1">
      <alignment horizontal="center" vertical="center"/>
    </xf>
    <xf numFmtId="44" fontId="7" fillId="11" borderId="1" xfId="0" applyNumberFormat="1" applyFont="1" applyFill="1" applyBorder="1" applyAlignment="1">
      <alignment horizontal="center" vertical="center"/>
    </xf>
    <xf numFmtId="44" fontId="18" fillId="1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4" fontId="8" fillId="2" borderId="0" xfId="0" applyNumberFormat="1" applyFont="1" applyFill="1" applyAlignment="1">
      <alignment horizontal="center" vertical="center"/>
    </xf>
    <xf numFmtId="44" fontId="7" fillId="2" borderId="0" xfId="0" applyNumberFormat="1" applyFont="1" applyFill="1" applyAlignment="1">
      <alignment horizontal="center" vertical="center"/>
    </xf>
    <xf numFmtId="44" fontId="17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5" fillId="22" borderId="1" xfId="0" applyNumberFormat="1" applyFont="1" applyFill="1" applyBorder="1" applyAlignment="1">
      <alignment horizontal="center" vertical="center"/>
    </xf>
    <xf numFmtId="44" fontId="4" fillId="11" borderId="1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left" indent="2"/>
    </xf>
    <xf numFmtId="44" fontId="30" fillId="2" borderId="0" xfId="0" applyNumberFormat="1" applyFont="1" applyFill="1" applyAlignment="1">
      <alignment horizontal="center"/>
    </xf>
    <xf numFmtId="164" fontId="31" fillId="2" borderId="0" xfId="0" applyNumberFormat="1" applyFont="1" applyFill="1" applyAlignment="1">
      <alignment horizontal="center" vertical="center"/>
    </xf>
    <xf numFmtId="1" fontId="5" fillId="22" borderId="1" xfId="0" applyNumberFormat="1" applyFont="1" applyFill="1" applyBorder="1" applyAlignment="1">
      <alignment horizontal="center" vertical="center"/>
    </xf>
    <xf numFmtId="1" fontId="4" fillId="23" borderId="1" xfId="0" applyNumberFormat="1" applyFont="1" applyFill="1" applyBorder="1" applyAlignment="1">
      <alignment horizontal="center" vertical="center"/>
    </xf>
    <xf numFmtId="165" fontId="18" fillId="14" borderId="1" xfId="1" applyNumberFormat="1" applyFont="1" applyFill="1" applyBorder="1" applyAlignment="1">
      <alignment horizontal="center" vertical="center"/>
    </xf>
    <xf numFmtId="1" fontId="8" fillId="0" borderId="0" xfId="4" applyNumberFormat="1" applyFont="1" applyFill="1" applyBorder="1" applyAlignment="1" applyProtection="1">
      <alignment horizontal="center" wrapText="1"/>
      <protection locked="0"/>
    </xf>
    <xf numFmtId="44" fontId="7" fillId="0" borderId="0" xfId="4" applyNumberFormat="1" applyFont="1" applyFill="1" applyBorder="1" applyAlignment="1" applyProtection="1">
      <alignment wrapText="1"/>
      <protection locked="0"/>
    </xf>
    <xf numFmtId="0" fontId="7" fillId="2" borderId="1" xfId="4" applyFont="1" applyFill="1" applyBorder="1" applyAlignment="1">
      <alignment horizontal="center" wrapText="1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7" fillId="2" borderId="0" xfId="4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7" fillId="2" borderId="0" xfId="4" applyFont="1" applyFill="1" applyBorder="1" applyAlignment="1" applyProtection="1">
      <alignment wrapText="1"/>
      <protection locked="0"/>
    </xf>
    <xf numFmtId="0" fontId="7" fillId="2" borderId="0" xfId="4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top"/>
    </xf>
    <xf numFmtId="0" fontId="5" fillId="22" borderId="0" xfId="0" applyFont="1" applyFill="1"/>
    <xf numFmtId="0" fontId="5" fillId="0" borderId="0" xfId="0" applyFont="1"/>
    <xf numFmtId="0" fontId="33" fillId="0" borderId="0" xfId="0" applyFont="1"/>
    <xf numFmtId="0" fontId="5" fillId="0" borderId="0" xfId="0" applyFont="1" applyAlignment="1">
      <alignment horizontal="center"/>
    </xf>
    <xf numFmtId="166" fontId="5" fillId="22" borderId="1" xfId="1" applyNumberFormat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166" fontId="5" fillId="24" borderId="1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9" fontId="5" fillId="24" borderId="1" xfId="1" applyNumberFormat="1" applyFont="1" applyFill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6" fontId="5" fillId="0" borderId="20" xfId="1" applyNumberFormat="1" applyFont="1" applyBorder="1" applyAlignment="1">
      <alignment horizontal="center"/>
    </xf>
    <xf numFmtId="0" fontId="8" fillId="13" borderId="1" xfId="6" applyFont="1" applyFill="1" applyBorder="1" applyAlignment="1">
      <alignment horizontal="left" indent="1"/>
    </xf>
    <xf numFmtId="0" fontId="8" fillId="2" borderId="1" xfId="4" applyFont="1" applyFill="1" applyBorder="1" applyAlignment="1">
      <alignment horizontal="left" wrapText="1"/>
    </xf>
    <xf numFmtId="0" fontId="12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2" xfId="4" applyFont="1" applyFill="1" applyBorder="1" applyAlignment="1" applyProtection="1">
      <alignment horizontal="center" wrapText="1"/>
      <protection locked="0"/>
    </xf>
    <xf numFmtId="0" fontId="7" fillId="2" borderId="3" xfId="4" applyFont="1" applyFill="1" applyBorder="1" applyAlignment="1" applyProtection="1">
      <alignment horizontal="center" wrapText="1"/>
      <protection locked="0"/>
    </xf>
    <xf numFmtId="0" fontId="7" fillId="2" borderId="4" xfId="4" applyFont="1" applyFill="1" applyBorder="1" applyAlignment="1" applyProtection="1">
      <alignment horizontal="center" wrapText="1"/>
      <protection locked="0"/>
    </xf>
    <xf numFmtId="0" fontId="7" fillId="2" borderId="1" xfId="4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8" fillId="3" borderId="0" xfId="4" applyFont="1" applyFill="1" applyAlignment="1">
      <alignment horizontal="left" vertical="center" wrapText="1"/>
    </xf>
    <xf numFmtId="0" fontId="8" fillId="4" borderId="0" xfId="4" applyFont="1" applyFill="1" applyAlignment="1">
      <alignment horizontal="left" vertical="center" wrapText="1"/>
    </xf>
    <xf numFmtId="0" fontId="8" fillId="5" borderId="0" xfId="4" applyFont="1" applyFill="1" applyAlignment="1">
      <alignment horizontal="left" vertical="center" wrapText="1"/>
    </xf>
    <xf numFmtId="0" fontId="8" fillId="6" borderId="0" xfId="4" applyFont="1" applyFill="1" applyAlignment="1">
      <alignment horizontal="left" vertical="center" wrapText="1"/>
    </xf>
    <xf numFmtId="0" fontId="8" fillId="7" borderId="0" xfId="4" applyFont="1" applyFill="1" applyAlignment="1">
      <alignment horizontal="left" vertical="top" wrapText="1"/>
    </xf>
    <xf numFmtId="0" fontId="8" fillId="8" borderId="0" xfId="4" applyFont="1" applyFill="1" applyAlignment="1">
      <alignment horizontal="left" vertical="center" wrapText="1"/>
    </xf>
    <xf numFmtId="0" fontId="10" fillId="2" borderId="0" xfId="3" applyFont="1" applyFill="1" applyAlignment="1">
      <alignment horizontal="left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wrapText="1"/>
    </xf>
    <xf numFmtId="0" fontId="7" fillId="2" borderId="3" xfId="4" applyFont="1" applyFill="1" applyBorder="1" applyAlignment="1">
      <alignment horizontal="center" wrapText="1"/>
    </xf>
    <xf numFmtId="0" fontId="7" fillId="2" borderId="4" xfId="4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left" wrapText="1"/>
    </xf>
    <xf numFmtId="0" fontId="23" fillId="13" borderId="0" xfId="6" applyFont="1" applyFill="1" applyAlignment="1">
      <alignment horizontal="left"/>
    </xf>
    <xf numFmtId="0" fontId="19" fillId="0" borderId="2" xfId="6" applyFont="1" applyBorder="1" applyAlignment="1" applyProtection="1">
      <alignment horizontal="center"/>
      <protection locked="0"/>
    </xf>
    <xf numFmtId="0" fontId="19" fillId="0" borderId="3" xfId="6" applyFont="1" applyBorder="1" applyAlignment="1" applyProtection="1">
      <alignment horizontal="center"/>
      <protection locked="0"/>
    </xf>
    <xf numFmtId="0" fontId="19" fillId="0" borderId="4" xfId="6" applyFont="1" applyBorder="1" applyAlignment="1" applyProtection="1">
      <alignment horizontal="center"/>
      <protection locked="0"/>
    </xf>
    <xf numFmtId="44" fontId="18" fillId="14" borderId="0" xfId="6" applyNumberFormat="1" applyFont="1" applyFill="1" applyAlignment="1">
      <alignment horizontal="center" wrapText="1"/>
    </xf>
    <xf numFmtId="44" fontId="18" fillId="14" borderId="5" xfId="6" applyNumberFormat="1" applyFont="1" applyFill="1" applyBorder="1" applyAlignment="1">
      <alignment horizontal="center" wrapText="1"/>
    </xf>
    <xf numFmtId="0" fontId="4" fillId="6" borderId="6" xfId="6" applyFont="1" applyFill="1" applyBorder="1" applyAlignment="1">
      <alignment horizontal="center" vertical="center"/>
    </xf>
    <xf numFmtId="0" fontId="4" fillId="6" borderId="10" xfId="6" applyFont="1" applyFill="1" applyBorder="1" applyAlignment="1">
      <alignment horizontal="center" vertical="center"/>
    </xf>
    <xf numFmtId="0" fontId="4" fillId="5" borderId="6" xfId="6" applyFont="1" applyFill="1" applyBorder="1" applyAlignment="1">
      <alignment horizontal="center" vertical="center"/>
    </xf>
    <xf numFmtId="0" fontId="4" fillId="5" borderId="10" xfId="6" applyFont="1" applyFill="1" applyBorder="1" applyAlignment="1">
      <alignment horizontal="center" vertical="center"/>
    </xf>
    <xf numFmtId="0" fontId="26" fillId="0" borderId="18" xfId="6" applyFont="1" applyBorder="1" applyAlignment="1" applyProtection="1">
      <alignment horizontal="center"/>
      <protection locked="0"/>
    </xf>
    <xf numFmtId="0" fontId="26" fillId="0" borderId="16" xfId="6" applyFont="1" applyBorder="1" applyAlignment="1" applyProtection="1">
      <alignment horizontal="center"/>
      <protection locked="0"/>
    </xf>
    <xf numFmtId="0" fontId="26" fillId="0" borderId="15" xfId="6" applyFont="1" applyBorder="1" applyAlignment="1" applyProtection="1">
      <alignment horizontal="center"/>
      <protection locked="0"/>
    </xf>
    <xf numFmtId="0" fontId="18" fillId="14" borderId="8" xfId="6" applyFont="1" applyFill="1" applyBorder="1" applyAlignment="1">
      <alignment horizontal="center" wrapText="1"/>
    </xf>
    <xf numFmtId="0" fontId="18" fillId="14" borderId="10" xfId="6" applyFont="1" applyFill="1" applyBorder="1" applyAlignment="1">
      <alignment horizontal="center" wrapText="1"/>
    </xf>
    <xf numFmtId="0" fontId="19" fillId="13" borderId="14" xfId="6" applyFont="1" applyFill="1" applyBorder="1" applyAlignment="1">
      <alignment horizontal="left"/>
    </xf>
    <xf numFmtId="0" fontId="19" fillId="13" borderId="0" xfId="6" applyFont="1" applyFill="1" applyAlignment="1">
      <alignment horizontal="left"/>
    </xf>
    <xf numFmtId="0" fontId="19" fillId="13" borderId="13" xfId="6" applyFont="1" applyFill="1" applyBorder="1" applyAlignment="1">
      <alignment horizontal="left"/>
    </xf>
    <xf numFmtId="0" fontId="19" fillId="0" borderId="8" xfId="6" applyFont="1" applyBorder="1" applyAlignment="1">
      <alignment horizontal="center" vertical="center"/>
    </xf>
    <xf numFmtId="0" fontId="19" fillId="0" borderId="10" xfId="6" applyFont="1" applyBorder="1" applyAlignment="1">
      <alignment horizontal="center" vertical="center"/>
    </xf>
    <xf numFmtId="0" fontId="4" fillId="6" borderId="14" xfId="6" applyFont="1" applyFill="1" applyBorder="1" applyAlignment="1">
      <alignment horizontal="center" vertical="center"/>
    </xf>
    <xf numFmtId="0" fontId="4" fillId="6" borderId="9" xfId="6" applyFont="1" applyFill="1" applyBorder="1" applyAlignment="1">
      <alignment horizontal="center" vertical="center"/>
    </xf>
    <xf numFmtId="0" fontId="4" fillId="5" borderId="8" xfId="6" applyFont="1" applyFill="1" applyBorder="1" applyAlignment="1">
      <alignment horizontal="center" vertical="center"/>
    </xf>
    <xf numFmtId="0" fontId="26" fillId="0" borderId="17" xfId="6" applyFont="1" applyBorder="1" applyAlignment="1" applyProtection="1">
      <alignment horizontal="center"/>
      <protection locked="0"/>
    </xf>
    <xf numFmtId="44" fontId="10" fillId="21" borderId="14" xfId="3" applyNumberFormat="1" applyFont="1" applyFill="1" applyBorder="1" applyAlignment="1" applyProtection="1">
      <alignment horizontal="left" indent="2"/>
      <protection locked="0"/>
    </xf>
    <xf numFmtId="44" fontId="10" fillId="21" borderId="0" xfId="3" applyNumberFormat="1" applyFont="1" applyFill="1" applyBorder="1" applyAlignment="1" applyProtection="1">
      <alignment horizontal="left" indent="2"/>
      <protection locked="0"/>
    </xf>
    <xf numFmtId="0" fontId="5" fillId="6" borderId="0" xfId="6" applyFont="1" applyFill="1" applyAlignment="1" applyProtection="1">
      <alignment horizontal="left" indent="2"/>
      <protection locked="0"/>
    </xf>
    <xf numFmtId="0" fontId="8" fillId="17" borderId="14" xfId="6" applyFont="1" applyFill="1" applyBorder="1" applyAlignment="1">
      <alignment horizontal="left" vertical="center" indent="2"/>
    </xf>
    <xf numFmtId="0" fontId="8" fillId="17" borderId="0" xfId="6" applyFont="1" applyFill="1" applyAlignment="1">
      <alignment horizontal="left" vertical="center" indent="2"/>
    </xf>
    <xf numFmtId="0" fontId="5" fillId="11" borderId="14" xfId="6" applyFont="1" applyFill="1" applyBorder="1" applyAlignment="1">
      <alignment horizontal="left" indent="2"/>
    </xf>
    <xf numFmtId="0" fontId="5" fillId="11" borderId="0" xfId="6" applyFont="1" applyFill="1" applyAlignment="1">
      <alignment horizontal="left" indent="2"/>
    </xf>
    <xf numFmtId="0" fontId="17" fillId="10" borderId="0" xfId="6" applyFont="1" applyFill="1" applyAlignment="1" applyProtection="1">
      <alignment horizontal="left" indent="2"/>
      <protection locked="0"/>
    </xf>
    <xf numFmtId="0" fontId="33" fillId="0" borderId="0" xfId="0" applyFont="1" applyAlignment="1">
      <alignment horizontal="center"/>
    </xf>
    <xf numFmtId="0" fontId="18" fillId="1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16" xfId="0" applyFont="1" applyBorder="1" applyAlignment="1" applyProtection="1">
      <alignment horizontal="center"/>
      <protection locked="0"/>
    </xf>
    <xf numFmtId="0" fontId="19" fillId="0" borderId="15" xfId="0" applyFont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</cellXfs>
  <cellStyles count="13">
    <cellStyle name="Currency" xfId="1" builtinId="4"/>
    <cellStyle name="Currency 2" xfId="5" xr:uid="{00000000-0005-0000-0000-000001000000}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" xfId="4" xr:uid="{00000000-0005-0000-0000-00000A000000}"/>
    <cellStyle name="Normal 3" xfId="6" xr:uid="{00000000-0005-0000-0000-00000B000000}"/>
    <cellStyle name="Percent" xfId="2" builtinId="5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12</xdr:col>
          <xdr:colOff>167640</xdr:colOff>
          <xdr:row>47</xdr:row>
          <xdr:rowOff>76200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AA25-E737-41F5-B404-31E104E461CF}">
  <dimension ref="A1"/>
  <sheetViews>
    <sheetView tabSelected="1" workbookViewId="0">
      <selection activeCell="B1" sqref="B1"/>
    </sheetView>
  </sheetViews>
  <sheetFormatPr defaultRowHeight="14.4" x14ac:dyDescent="0.3"/>
  <sheetData/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Document" shapeId="16385" r:id="rId4">
          <object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12</xdr:col>
                <xdr:colOff>167640</xdr:colOff>
                <xdr:row>47</xdr:row>
                <xdr:rowOff>76200</xdr:rowOff>
              </to>
            </anchor>
          </objectPr>
        </oleObject>
      </mc:Choice>
      <mc:Fallback>
        <oleObject progId="Document" shapeId="163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5"/>
  <sheetViews>
    <sheetView workbookViewId="0">
      <selection activeCell="C8" sqref="C8:J8"/>
    </sheetView>
  </sheetViews>
  <sheetFormatPr defaultColWidth="8.77734375" defaultRowHeight="14.4" x14ac:dyDescent="0.3"/>
  <cols>
    <col min="2" max="2" width="5.44140625" customWidth="1"/>
    <col min="3" max="3" width="25.21875" customWidth="1"/>
    <col min="4" max="5" width="10.44140625" customWidth="1"/>
    <col min="6" max="6" width="11.5546875" customWidth="1"/>
    <col min="7" max="7" width="10.5546875" customWidth="1"/>
    <col min="8" max="8" width="11" customWidth="1"/>
    <col min="9" max="9" width="13" customWidth="1"/>
    <col min="11" max="11" width="14" customWidth="1"/>
    <col min="12" max="12" width="11.5546875" customWidth="1"/>
    <col min="13" max="13" width="10.44140625" customWidth="1"/>
    <col min="14" max="14" width="11.5546875" customWidth="1"/>
    <col min="15" max="15" width="12.44140625" customWidth="1"/>
    <col min="16" max="16" width="8.5546875" customWidth="1"/>
    <col min="17" max="17" width="12.21875" customWidth="1"/>
    <col min="18" max="18" width="12.44140625" customWidth="1"/>
    <col min="19" max="19" width="10.44140625" customWidth="1"/>
    <col min="20" max="20" width="12.5546875" customWidth="1"/>
    <col min="21" max="22" width="12.44140625" customWidth="1"/>
  </cols>
  <sheetData>
    <row r="1" spans="1:22" x14ac:dyDescent="0.3">
      <c r="A1" s="229" t="s">
        <v>9</v>
      </c>
      <c r="B1" s="229"/>
      <c r="C1" s="230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">
      <c r="A3" s="3" t="s">
        <v>10</v>
      </c>
      <c r="B3" s="3"/>
      <c r="C3" s="231" t="s">
        <v>265</v>
      </c>
      <c r="D3" s="231"/>
      <c r="E3" s="231"/>
      <c r="F3" s="231"/>
      <c r="G3" s="231"/>
      <c r="H3" s="231"/>
      <c r="I3" s="231"/>
      <c r="J3" s="231"/>
      <c r="K3" s="2"/>
      <c r="L3" s="1"/>
      <c r="M3" s="1"/>
      <c r="N3" s="1"/>
      <c r="O3" s="1"/>
      <c r="P3" s="1"/>
      <c r="Q3" s="1"/>
      <c r="R3" s="1"/>
      <c r="S3" s="4"/>
      <c r="T3" s="1"/>
      <c r="U3" s="4"/>
      <c r="V3" s="4"/>
    </row>
    <row r="4" spans="1:22" x14ac:dyDescent="0.3">
      <c r="A4" s="3" t="s">
        <v>11</v>
      </c>
      <c r="B4" s="3"/>
      <c r="C4" s="232" t="s">
        <v>266</v>
      </c>
      <c r="D4" s="232"/>
      <c r="E4" s="232"/>
      <c r="F4" s="232"/>
      <c r="G4" s="232"/>
      <c r="H4" s="232"/>
      <c r="I4" s="232"/>
      <c r="J4" s="232"/>
      <c r="K4" s="2"/>
      <c r="L4" s="1"/>
      <c r="M4" s="1"/>
      <c r="N4" s="1"/>
      <c r="O4" s="1"/>
      <c r="P4" s="1"/>
      <c r="Q4" s="1"/>
      <c r="R4" s="1"/>
      <c r="S4" s="4"/>
      <c r="T4" s="1"/>
      <c r="U4" s="4"/>
      <c r="V4" s="4"/>
    </row>
    <row r="5" spans="1:22" x14ac:dyDescent="0.3">
      <c r="A5" s="3" t="s">
        <v>12</v>
      </c>
      <c r="B5" s="3"/>
      <c r="C5" s="233" t="s">
        <v>13</v>
      </c>
      <c r="D5" s="233"/>
      <c r="E5" s="233"/>
      <c r="F5" s="233"/>
      <c r="G5" s="233"/>
      <c r="H5" s="233"/>
      <c r="I5" s="233"/>
      <c r="J5" s="233"/>
      <c r="K5" s="2"/>
      <c r="L5" s="1"/>
      <c r="M5" s="1"/>
      <c r="N5" s="1"/>
      <c r="O5" s="1"/>
      <c r="P5" s="1"/>
      <c r="Q5" s="1"/>
      <c r="R5" s="1"/>
      <c r="S5" s="4"/>
      <c r="T5" s="1"/>
      <c r="U5" s="4"/>
      <c r="V5" s="4"/>
    </row>
    <row r="6" spans="1:22" x14ac:dyDescent="0.3">
      <c r="A6" s="3" t="s">
        <v>14</v>
      </c>
      <c r="B6" s="3"/>
      <c r="C6" s="234" t="s">
        <v>15</v>
      </c>
      <c r="D6" s="234"/>
      <c r="E6" s="234"/>
      <c r="F6" s="234"/>
      <c r="G6" s="234"/>
      <c r="H6" s="234"/>
      <c r="I6" s="234"/>
      <c r="J6" s="234"/>
      <c r="K6" s="2"/>
      <c r="L6" s="1"/>
      <c r="M6" s="1"/>
      <c r="N6" s="1"/>
      <c r="O6" s="1"/>
      <c r="P6" s="1"/>
      <c r="Q6" s="1"/>
      <c r="R6" s="1"/>
      <c r="S6" s="4"/>
      <c r="T6" s="1"/>
      <c r="U6" s="4"/>
      <c r="V6" s="4"/>
    </row>
    <row r="7" spans="1:22" x14ac:dyDescent="0.3">
      <c r="A7" s="3" t="s">
        <v>16</v>
      </c>
      <c r="B7" s="3"/>
      <c r="C7" s="235" t="s">
        <v>264</v>
      </c>
      <c r="D7" s="235"/>
      <c r="E7" s="235"/>
      <c r="F7" s="235"/>
      <c r="G7" s="235"/>
      <c r="H7" s="235"/>
      <c r="I7" s="235"/>
      <c r="J7" s="235"/>
      <c r="K7" s="2"/>
      <c r="L7" s="1"/>
      <c r="M7" s="1"/>
      <c r="N7" s="1"/>
      <c r="O7" s="1"/>
      <c r="P7" s="1"/>
      <c r="Q7" s="1"/>
      <c r="R7" s="1"/>
      <c r="S7" s="4"/>
      <c r="T7" s="1"/>
      <c r="U7" s="4"/>
      <c r="V7" s="4"/>
    </row>
    <row r="8" spans="1:22" x14ac:dyDescent="0.3">
      <c r="A8" s="1"/>
      <c r="B8" s="1"/>
      <c r="C8" s="236" t="s">
        <v>17</v>
      </c>
      <c r="D8" s="236"/>
      <c r="E8" s="236"/>
      <c r="F8" s="236"/>
      <c r="G8" s="236"/>
      <c r="H8" s="236"/>
      <c r="I8" s="236"/>
      <c r="J8" s="236"/>
      <c r="K8" s="2"/>
      <c r="L8" s="4"/>
      <c r="M8" s="4"/>
      <c r="N8" s="1"/>
      <c r="O8" s="4"/>
      <c r="P8" s="4"/>
      <c r="Q8" s="1"/>
      <c r="R8" s="4"/>
      <c r="S8" s="4"/>
      <c r="T8" s="1"/>
      <c r="U8" s="4"/>
      <c r="V8" s="4"/>
    </row>
    <row r="9" spans="1:22" ht="14.55" customHeight="1" x14ac:dyDescent="0.3">
      <c r="A9" s="4"/>
      <c r="B9" s="4"/>
      <c r="C9" s="237" t="s">
        <v>18</v>
      </c>
      <c r="D9" s="237"/>
      <c r="E9" s="237"/>
      <c r="F9" s="237"/>
      <c r="G9" s="237"/>
      <c r="H9" s="237"/>
      <c r="I9" s="237"/>
      <c r="J9" s="5"/>
      <c r="K9" s="2"/>
      <c r="L9" s="4"/>
      <c r="M9" s="4"/>
      <c r="N9" s="1"/>
      <c r="O9" s="4"/>
      <c r="P9" s="4"/>
      <c r="Q9" s="1"/>
      <c r="R9" s="4"/>
      <c r="S9" s="4"/>
      <c r="T9" s="1"/>
      <c r="U9" s="4"/>
      <c r="V9" s="4"/>
    </row>
    <row r="10" spans="1:22" x14ac:dyDescent="0.3">
      <c r="A10" s="4"/>
      <c r="B10" s="4"/>
      <c r="C10" s="1"/>
      <c r="D10" s="1"/>
      <c r="E10" s="1"/>
      <c r="F10" s="1"/>
      <c r="G10" s="1"/>
      <c r="H10" s="1"/>
      <c r="I10" s="1"/>
      <c r="J10" s="6"/>
      <c r="K10" s="2"/>
      <c r="L10" s="4"/>
      <c r="M10" s="4"/>
      <c r="N10" s="1"/>
      <c r="O10" s="4"/>
      <c r="P10" s="4"/>
      <c r="Q10" s="1"/>
      <c r="R10" s="4"/>
      <c r="S10" s="4"/>
      <c r="T10" s="1"/>
      <c r="U10" s="4"/>
      <c r="V10" s="4"/>
    </row>
    <row r="11" spans="1:22" x14ac:dyDescent="0.3">
      <c r="A11" s="7"/>
      <c r="B11" s="7"/>
      <c r="C11" s="7"/>
      <c r="D11" s="8"/>
      <c r="E11" s="8"/>
      <c r="F11" s="8"/>
      <c r="G11" s="9"/>
      <c r="H11" s="9"/>
      <c r="I11" s="9"/>
      <c r="J11" s="9"/>
      <c r="K11" s="2"/>
      <c r="L11" s="9"/>
      <c r="M11" s="9"/>
      <c r="N11" s="1"/>
      <c r="O11" s="9"/>
      <c r="P11" s="9"/>
      <c r="Q11" s="1"/>
      <c r="R11" s="9"/>
      <c r="S11" s="9"/>
      <c r="T11" s="1"/>
      <c r="U11" s="9"/>
      <c r="V11" s="9"/>
    </row>
    <row r="12" spans="1:22" ht="14.55" customHeight="1" x14ac:dyDescent="0.3">
      <c r="A12" s="7"/>
      <c r="B12" s="7"/>
      <c r="C12" s="241" t="s">
        <v>19</v>
      </c>
      <c r="D12" s="242"/>
      <c r="E12" s="242"/>
      <c r="F12" s="242"/>
      <c r="G12" s="242"/>
      <c r="H12" s="242"/>
      <c r="I12" s="243"/>
      <c r="J12" s="2"/>
      <c r="K12" s="9"/>
      <c r="L12" s="9"/>
      <c r="M12" s="1"/>
      <c r="N12" s="9"/>
      <c r="O12" s="9"/>
      <c r="P12" s="1"/>
      <c r="Q12" s="9"/>
      <c r="R12" s="9"/>
      <c r="S12" s="1"/>
      <c r="T12" s="9"/>
      <c r="U12" s="9"/>
    </row>
    <row r="13" spans="1:22" ht="42" x14ac:dyDescent="0.3">
      <c r="A13" s="7"/>
      <c r="B13" s="7"/>
      <c r="C13" s="10" t="s">
        <v>20</v>
      </c>
      <c r="D13" s="10" t="s">
        <v>21</v>
      </c>
      <c r="E13" s="10" t="s">
        <v>22</v>
      </c>
      <c r="F13" s="10" t="s">
        <v>23</v>
      </c>
      <c r="G13" s="10" t="s">
        <v>24</v>
      </c>
      <c r="H13" s="10" t="s">
        <v>25</v>
      </c>
      <c r="I13" s="11" t="s">
        <v>26</v>
      </c>
      <c r="J13" s="2"/>
      <c r="K13" s="9"/>
      <c r="L13" s="9"/>
      <c r="M13" s="1"/>
      <c r="N13" s="9"/>
      <c r="O13" s="9"/>
      <c r="P13" s="1"/>
      <c r="Q13" s="9"/>
      <c r="R13" s="9"/>
      <c r="S13" s="1"/>
      <c r="T13" s="9"/>
      <c r="U13" s="9"/>
    </row>
    <row r="14" spans="1:22" x14ac:dyDescent="0.3">
      <c r="A14" s="7"/>
      <c r="B14" s="7"/>
      <c r="C14" s="12">
        <v>0</v>
      </c>
      <c r="D14" s="12">
        <v>0</v>
      </c>
      <c r="E14" s="13">
        <v>0</v>
      </c>
      <c r="F14" s="12">
        <v>0</v>
      </c>
      <c r="G14" s="12">
        <v>0</v>
      </c>
      <c r="H14" s="12">
        <v>1</v>
      </c>
      <c r="I14" s="14">
        <f>SUM(C14:H14)</f>
        <v>1</v>
      </c>
      <c r="J14" s="2"/>
      <c r="K14" s="9"/>
      <c r="L14" s="9"/>
      <c r="M14" s="1"/>
      <c r="N14" s="9"/>
      <c r="O14" s="9"/>
      <c r="P14" s="1"/>
      <c r="Q14" s="9"/>
      <c r="R14" s="9"/>
      <c r="S14" s="1"/>
      <c r="T14" s="9"/>
      <c r="U14" s="9"/>
    </row>
    <row r="15" spans="1:22" x14ac:dyDescent="0.3">
      <c r="A15" s="7"/>
      <c r="B15" s="7"/>
      <c r="C15" s="7"/>
      <c r="D15" s="8"/>
      <c r="E15" s="8"/>
      <c r="F15" s="8"/>
      <c r="G15" s="9"/>
      <c r="H15" s="9"/>
      <c r="I15" s="9"/>
      <c r="J15" s="9"/>
      <c r="K15" s="2"/>
      <c r="L15" s="9"/>
      <c r="M15" s="9"/>
      <c r="N15" s="1"/>
      <c r="O15" s="9"/>
      <c r="P15" s="9"/>
      <c r="Q15" s="1"/>
      <c r="R15" s="9"/>
      <c r="S15" s="9"/>
      <c r="T15" s="1"/>
      <c r="U15" s="9"/>
      <c r="V15" s="9"/>
    </row>
    <row r="16" spans="1:22" ht="14.55" customHeight="1" x14ac:dyDescent="0.3">
      <c r="A16" s="238" t="s">
        <v>27</v>
      </c>
      <c r="B16" s="239"/>
      <c r="C16" s="239"/>
      <c r="D16" s="239"/>
      <c r="E16" s="239"/>
      <c r="F16" s="239"/>
      <c r="G16" s="239"/>
      <c r="H16" s="239"/>
      <c r="I16" s="240"/>
      <c r="J16" s="190"/>
      <c r="K16" s="2"/>
      <c r="L16" s="15"/>
      <c r="M16" s="15"/>
      <c r="N16" s="1"/>
      <c r="O16" s="15"/>
      <c r="P16" s="15"/>
      <c r="Q16" s="1"/>
      <c r="R16" s="15"/>
      <c r="S16" s="15"/>
      <c r="T16" s="1"/>
      <c r="U16" s="15"/>
      <c r="V16" s="15"/>
    </row>
    <row r="17" spans="1:22" ht="69.599999999999994" x14ac:dyDescent="0.3">
      <c r="A17" s="244" t="s">
        <v>28</v>
      </c>
      <c r="B17" s="244"/>
      <c r="C17" s="48" t="s">
        <v>29</v>
      </c>
      <c r="D17" s="17" t="str">
        <f>C13</f>
        <v>[Payer 1]</v>
      </c>
      <c r="E17" s="17" t="str">
        <f>D13</f>
        <v>[Payer 2]</v>
      </c>
      <c r="F17" s="17" t="str">
        <f>E13</f>
        <v>[Payer 3]</v>
      </c>
      <c r="G17" s="17" t="str">
        <f>F13</f>
        <v>[Payer 4]</v>
      </c>
      <c r="H17" s="17" t="str">
        <f>G13</f>
        <v>Medicaid</v>
      </c>
      <c r="I17" s="193" t="s">
        <v>30</v>
      </c>
      <c r="J17" s="191"/>
      <c r="K17" s="188" t="s">
        <v>267</v>
      </c>
      <c r="L17" s="188" t="s">
        <v>168</v>
      </c>
      <c r="M17" s="195"/>
      <c r="N17" s="188" t="s">
        <v>268</v>
      </c>
      <c r="O17" s="188" t="s">
        <v>32</v>
      </c>
      <c r="P17" s="196"/>
      <c r="Q17" s="188" t="s">
        <v>269</v>
      </c>
      <c r="R17" s="188" t="s">
        <v>33</v>
      </c>
      <c r="S17" s="196"/>
      <c r="T17" s="188" t="s">
        <v>270</v>
      </c>
      <c r="U17" s="188" t="s">
        <v>34</v>
      </c>
    </row>
    <row r="18" spans="1:22" x14ac:dyDescent="0.3">
      <c r="A18" s="223" t="s">
        <v>35</v>
      </c>
      <c r="B18" s="223"/>
      <c r="C18" s="49" t="s">
        <v>36</v>
      </c>
      <c r="D18" s="21"/>
      <c r="E18" s="21"/>
      <c r="F18" s="21"/>
      <c r="G18" s="21"/>
      <c r="H18" s="21"/>
      <c r="I18" s="22">
        <v>46.56</v>
      </c>
      <c r="J18" s="192"/>
      <c r="K18" s="23"/>
      <c r="L18" s="24">
        <f>(K18*D18*$C$14)+(K18*E18*$D$14)+(K18*F18*$E$14)+(K18*G18*$F$14)+(K18*H18*$G$14)+(K18*I18*$H$14)</f>
        <v>0</v>
      </c>
      <c r="M18" s="189"/>
      <c r="N18" s="23"/>
      <c r="O18" s="24">
        <f>(N18*D18*$C$14)+(N18*E18*$D$14)+(N18*F18*$E$14)+(N18*G18*$F$14)+(N18*H18*$G$14)+(N18*I18*$H$14)</f>
        <v>0</v>
      </c>
      <c r="P18" s="197"/>
      <c r="Q18" s="23"/>
      <c r="R18" s="24">
        <f>(Q18*D18*$C$14)+(Q18*E18*$D$14)+(Q18*F18*$E$14)+(Q18*G18*$F$14)+(Q18*H18*$G$14)+(Q18*I18*$H$14)</f>
        <v>0</v>
      </c>
      <c r="S18" s="197"/>
      <c r="T18" s="23"/>
      <c r="U18" s="24">
        <f>(T18*D18*$C$14)+(T18*E18*$D$14)+(T18*F18*$E$14)+(T18*G18*$F$14)+(T18*H18*$G$14)+(T18*I18*$H$14)</f>
        <v>0</v>
      </c>
    </row>
    <row r="19" spans="1:22" x14ac:dyDescent="0.3">
      <c r="A19" s="223" t="s">
        <v>37</v>
      </c>
      <c r="B19" s="223"/>
      <c r="C19" s="49" t="s">
        <v>38</v>
      </c>
      <c r="D19" s="21"/>
      <c r="E19" s="21"/>
      <c r="F19" s="21"/>
      <c r="G19" s="21"/>
      <c r="H19" s="21"/>
      <c r="I19" s="22">
        <v>77.23</v>
      </c>
      <c r="J19" s="192"/>
      <c r="K19" s="23"/>
      <c r="L19" s="24">
        <f t="shared" ref="L19:L27" si="0">(K19*D19*$C$14)+(K19*E19*$D$14)+(K19*F19*$E$14)+(K19*G19*$F$14)+(K19*H19*$G$14)+(K19*I19*$H$14)</f>
        <v>0</v>
      </c>
      <c r="M19" s="189"/>
      <c r="N19" s="23"/>
      <c r="O19" s="24">
        <f>(N19*D19*$C$14)+(N19*E19*$D$14)+(N19*F19*$E$14)+(N19*G19*$F$14)+(N19*H19*$G$14)+(N19*I19*$H$14)</f>
        <v>0</v>
      </c>
      <c r="P19" s="197"/>
      <c r="Q19" s="23"/>
      <c r="R19" s="24">
        <f t="shared" ref="R19:R27" si="1">(Q19*D19*$C$14)+(Q19*E19*$D$14)+(Q19*F19*$E$14)+(Q19*G19*$F$14)+(Q19*H19*$G$14)+(Q19*I19*$H$14)</f>
        <v>0</v>
      </c>
      <c r="S19" s="197"/>
      <c r="T19" s="23"/>
      <c r="U19" s="24">
        <f t="shared" ref="U19:U27" si="2">(T19*D19*$C$14)+(T19*E19*$D$14)+(T19*F19*$E$14)+(T19*G19*$F$14)+(T19*H19*$G$14)+(T19*I19*$H$14)</f>
        <v>0</v>
      </c>
    </row>
    <row r="20" spans="1:22" x14ac:dyDescent="0.3">
      <c r="A20" s="223" t="s">
        <v>39</v>
      </c>
      <c r="B20" s="223"/>
      <c r="C20" s="49" t="s">
        <v>40</v>
      </c>
      <c r="D20" s="21"/>
      <c r="E20" s="21"/>
      <c r="F20" s="21"/>
      <c r="G20" s="21"/>
      <c r="H20" s="21"/>
      <c r="I20" s="22">
        <v>109.35</v>
      </c>
      <c r="J20" s="192"/>
      <c r="K20" s="23"/>
      <c r="L20" s="24">
        <f t="shared" si="0"/>
        <v>0</v>
      </c>
      <c r="M20" s="189"/>
      <c r="N20" s="23"/>
      <c r="O20" s="24">
        <f t="shared" ref="O20:O27" si="3">(N20*D20*$C$14)+(N20*E20*$D$14)+(N20*F20*$E$14)+(N20*G20*$F$14)+(N20*H20*$G$14)+(N20*I20*$H$14)</f>
        <v>0</v>
      </c>
      <c r="P20" s="197"/>
      <c r="Q20" s="23"/>
      <c r="R20" s="24">
        <f t="shared" si="1"/>
        <v>0</v>
      </c>
      <c r="S20" s="197"/>
      <c r="T20" s="23"/>
      <c r="U20" s="24">
        <f t="shared" si="2"/>
        <v>0</v>
      </c>
    </row>
    <row r="21" spans="1:22" x14ac:dyDescent="0.3">
      <c r="A21" s="223" t="s">
        <v>41</v>
      </c>
      <c r="B21" s="223"/>
      <c r="C21" s="49" t="s">
        <v>42</v>
      </c>
      <c r="D21" s="21"/>
      <c r="E21" s="21"/>
      <c r="F21" s="21"/>
      <c r="G21" s="21"/>
      <c r="H21" s="21"/>
      <c r="I21" s="22">
        <v>167.09</v>
      </c>
      <c r="J21" s="192"/>
      <c r="K21" s="23"/>
      <c r="L21" s="24">
        <f t="shared" si="0"/>
        <v>0</v>
      </c>
      <c r="M21" s="189"/>
      <c r="N21" s="23"/>
      <c r="O21" s="24">
        <f t="shared" si="3"/>
        <v>0</v>
      </c>
      <c r="P21" s="197"/>
      <c r="Q21" s="23"/>
      <c r="R21" s="24">
        <f t="shared" si="1"/>
        <v>0</v>
      </c>
      <c r="S21" s="197"/>
      <c r="T21" s="23"/>
      <c r="U21" s="24">
        <f t="shared" si="2"/>
        <v>0</v>
      </c>
    </row>
    <row r="22" spans="1:22" x14ac:dyDescent="0.3">
      <c r="A22" s="223" t="s">
        <v>43</v>
      </c>
      <c r="B22" s="223"/>
      <c r="C22" s="49" t="s">
        <v>44</v>
      </c>
      <c r="D22" s="21"/>
      <c r="E22" s="21"/>
      <c r="F22" s="21"/>
      <c r="G22" s="21"/>
      <c r="H22" s="21"/>
      <c r="I22" s="22">
        <v>211.12</v>
      </c>
      <c r="J22" s="192"/>
      <c r="K22" s="23"/>
      <c r="L22" s="24">
        <f t="shared" si="0"/>
        <v>0</v>
      </c>
      <c r="M22" s="189"/>
      <c r="N22" s="23"/>
      <c r="O22" s="24">
        <f t="shared" si="3"/>
        <v>0</v>
      </c>
      <c r="P22" s="197"/>
      <c r="Q22" s="23"/>
      <c r="R22" s="24">
        <f t="shared" si="1"/>
        <v>0</v>
      </c>
      <c r="S22" s="197"/>
      <c r="T22" s="23"/>
      <c r="U22" s="24">
        <f t="shared" si="2"/>
        <v>0</v>
      </c>
    </row>
    <row r="23" spans="1:22" ht="28.2" x14ac:dyDescent="0.3">
      <c r="A23" s="223" t="s">
        <v>45</v>
      </c>
      <c r="B23" s="223"/>
      <c r="C23" s="50" t="s">
        <v>46</v>
      </c>
      <c r="D23" s="21"/>
      <c r="E23" s="21"/>
      <c r="F23" s="21"/>
      <c r="G23" s="21"/>
      <c r="H23" s="21"/>
      <c r="I23" s="22">
        <v>23.46</v>
      </c>
      <c r="J23" s="192"/>
      <c r="K23" s="23"/>
      <c r="L23" s="24">
        <f t="shared" si="0"/>
        <v>0</v>
      </c>
      <c r="M23" s="189"/>
      <c r="N23" s="23"/>
      <c r="O23" s="24">
        <f t="shared" si="3"/>
        <v>0</v>
      </c>
      <c r="P23" s="197"/>
      <c r="Q23" s="23"/>
      <c r="R23" s="24">
        <f t="shared" si="1"/>
        <v>0</v>
      </c>
      <c r="S23" s="197"/>
      <c r="T23" s="23"/>
      <c r="U23" s="24">
        <f t="shared" si="2"/>
        <v>0</v>
      </c>
    </row>
    <row r="24" spans="1:22" ht="28.2" x14ac:dyDescent="0.3">
      <c r="A24" s="223" t="s">
        <v>47</v>
      </c>
      <c r="B24" s="223"/>
      <c r="C24" s="50" t="s">
        <v>48</v>
      </c>
      <c r="D24" s="21"/>
      <c r="E24" s="21"/>
      <c r="F24" s="21"/>
      <c r="G24" s="21"/>
      <c r="H24" s="21"/>
      <c r="I24" s="22">
        <v>46.19</v>
      </c>
      <c r="J24" s="192"/>
      <c r="K24" s="23"/>
      <c r="L24" s="24">
        <f t="shared" si="0"/>
        <v>0</v>
      </c>
      <c r="M24" s="189"/>
      <c r="N24" s="23"/>
      <c r="O24" s="24">
        <f t="shared" si="3"/>
        <v>0</v>
      </c>
      <c r="P24" s="197"/>
      <c r="Q24" s="23"/>
      <c r="R24" s="24">
        <f t="shared" si="1"/>
        <v>0</v>
      </c>
      <c r="S24" s="197"/>
      <c r="T24" s="23"/>
      <c r="U24" s="24">
        <f t="shared" si="2"/>
        <v>0</v>
      </c>
    </row>
    <row r="25" spans="1:22" ht="28.2" x14ac:dyDescent="0.3">
      <c r="A25" s="223" t="s">
        <v>49</v>
      </c>
      <c r="B25" s="223"/>
      <c r="C25" s="50" t="s">
        <v>50</v>
      </c>
      <c r="D25" s="21"/>
      <c r="E25" s="21"/>
      <c r="F25" s="21"/>
      <c r="G25" s="21"/>
      <c r="H25" s="21"/>
      <c r="I25" s="22">
        <v>76.150000000000006</v>
      </c>
      <c r="J25" s="192"/>
      <c r="K25" s="23"/>
      <c r="L25" s="24">
        <f t="shared" si="0"/>
        <v>0</v>
      </c>
      <c r="M25" s="189"/>
      <c r="N25" s="23"/>
      <c r="O25" s="24">
        <f t="shared" si="3"/>
        <v>0</v>
      </c>
      <c r="P25" s="197"/>
      <c r="Q25" s="23"/>
      <c r="R25" s="24">
        <f t="shared" si="1"/>
        <v>0</v>
      </c>
      <c r="S25" s="197"/>
      <c r="T25" s="23"/>
      <c r="U25" s="24">
        <f t="shared" si="2"/>
        <v>0</v>
      </c>
    </row>
    <row r="26" spans="1:22" ht="28.2" x14ac:dyDescent="0.3">
      <c r="A26" s="223" t="s">
        <v>51</v>
      </c>
      <c r="B26" s="223"/>
      <c r="C26" s="50" t="s">
        <v>52</v>
      </c>
      <c r="D26" s="21"/>
      <c r="E26" s="21"/>
      <c r="F26" s="21"/>
      <c r="G26" s="21"/>
      <c r="H26" s="21"/>
      <c r="I26" s="22">
        <v>110.43</v>
      </c>
      <c r="J26" s="192"/>
      <c r="K26" s="23"/>
      <c r="L26" s="24">
        <f t="shared" si="0"/>
        <v>0</v>
      </c>
      <c r="M26" s="189"/>
      <c r="N26" s="23"/>
      <c r="O26" s="24">
        <f t="shared" si="3"/>
        <v>0</v>
      </c>
      <c r="P26" s="197"/>
      <c r="Q26" s="23"/>
      <c r="R26" s="24">
        <f t="shared" si="1"/>
        <v>0</v>
      </c>
      <c r="S26" s="197"/>
      <c r="T26" s="23"/>
      <c r="U26" s="24">
        <f t="shared" si="2"/>
        <v>0</v>
      </c>
    </row>
    <row r="27" spans="1:22" ht="28.2" x14ac:dyDescent="0.3">
      <c r="A27" s="223" t="s">
        <v>53</v>
      </c>
      <c r="B27" s="223"/>
      <c r="C27" s="50" t="s">
        <v>54</v>
      </c>
      <c r="D27" s="21"/>
      <c r="E27" s="21"/>
      <c r="F27" s="21"/>
      <c r="G27" s="21"/>
      <c r="H27" s="21"/>
      <c r="I27" s="22">
        <v>148.33000000000001</v>
      </c>
      <c r="J27" s="192"/>
      <c r="K27" s="23"/>
      <c r="L27" s="24">
        <f t="shared" si="0"/>
        <v>0</v>
      </c>
      <c r="M27" s="189"/>
      <c r="N27" s="23"/>
      <c r="O27" s="24">
        <f t="shared" si="3"/>
        <v>0</v>
      </c>
      <c r="P27" s="197"/>
      <c r="Q27" s="23"/>
      <c r="R27" s="24">
        <f t="shared" si="1"/>
        <v>0</v>
      </c>
      <c r="S27" s="197"/>
      <c r="T27" s="23"/>
      <c r="U27" s="24">
        <f t="shared" si="2"/>
        <v>0</v>
      </c>
    </row>
    <row r="28" spans="1:22" ht="14.55" customHeight="1" x14ac:dyDescent="0.3">
      <c r="A28" s="224" t="s">
        <v>55</v>
      </c>
      <c r="B28" s="224"/>
      <c r="C28" s="224"/>
      <c r="D28" s="224"/>
      <c r="E28" s="224"/>
      <c r="F28" s="224"/>
      <c r="G28" s="224"/>
      <c r="H28" s="224"/>
      <c r="I28" s="224"/>
      <c r="J28" s="194"/>
      <c r="K28" s="25">
        <f>SUM(K18:K27)</f>
        <v>0</v>
      </c>
      <c r="L28" s="26">
        <f>SUM(L18:L27)</f>
        <v>0</v>
      </c>
      <c r="M28" s="198"/>
      <c r="N28" s="25">
        <f>SUM(N18:N27)</f>
        <v>0</v>
      </c>
      <c r="O28" s="26">
        <f>SUM(O18:O27)</f>
        <v>0</v>
      </c>
      <c r="P28" s="199"/>
      <c r="Q28" s="25">
        <f>SUM(Q18:Q27)</f>
        <v>0</v>
      </c>
      <c r="R28" s="26">
        <f>SUM(R18:R27)</f>
        <v>0</v>
      </c>
      <c r="S28" s="199"/>
      <c r="T28" s="25">
        <f>SUM(T18:T27)</f>
        <v>0</v>
      </c>
      <c r="U28" s="26">
        <f>SUM(U18:U27)</f>
        <v>0</v>
      </c>
    </row>
    <row r="29" spans="1:22" x14ac:dyDescent="0.3">
      <c r="A29" s="36"/>
      <c r="B29" s="36"/>
      <c r="C29" s="37"/>
      <c r="D29" s="37"/>
      <c r="E29" s="37"/>
      <c r="F29" s="37"/>
      <c r="G29" s="37"/>
      <c r="H29" s="37"/>
      <c r="I29" s="37"/>
      <c r="J29" s="37"/>
      <c r="K29" s="2"/>
      <c r="L29" s="44"/>
      <c r="M29" s="45"/>
      <c r="N29" s="46"/>
      <c r="O29" s="44"/>
      <c r="P29" s="45"/>
      <c r="Q29" s="47"/>
      <c r="R29" s="44"/>
      <c r="S29" s="45"/>
      <c r="T29" s="47"/>
      <c r="U29" s="44"/>
      <c r="V29" s="45"/>
    </row>
    <row r="30" spans="1:22" x14ac:dyDescent="0.3">
      <c r="A30" s="36"/>
      <c r="B30" s="36"/>
      <c r="C30" s="37"/>
      <c r="D30" s="37"/>
      <c r="E30" s="37"/>
      <c r="F30" s="37"/>
      <c r="G30" s="37"/>
      <c r="H30" s="37"/>
      <c r="I30" s="37"/>
      <c r="J30" s="37"/>
      <c r="K30" s="2"/>
      <c r="L30" s="44"/>
      <c r="M30" s="45"/>
      <c r="N30" s="46"/>
      <c r="O30" s="44"/>
      <c r="P30" s="45"/>
      <c r="Q30" s="47"/>
      <c r="R30" s="44"/>
      <c r="S30" s="45"/>
      <c r="T30" s="47"/>
      <c r="U30" s="44"/>
      <c r="V30" s="45"/>
    </row>
    <row r="33" spans="1:22" ht="14.55" customHeight="1" x14ac:dyDescent="0.3">
      <c r="A33" s="225" t="s">
        <v>171</v>
      </c>
      <c r="B33" s="226"/>
      <c r="C33" s="226"/>
      <c r="D33" s="226"/>
      <c r="E33" s="226"/>
      <c r="F33" s="226"/>
      <c r="G33" s="226"/>
      <c r="H33" s="226"/>
      <c r="I33" s="227"/>
      <c r="J33" s="200"/>
      <c r="K33" s="1"/>
      <c r="L33" s="1"/>
      <c r="M33" s="1"/>
      <c r="N33" s="38"/>
      <c r="O33" s="38"/>
      <c r="P33" s="1"/>
      <c r="Q33" s="38"/>
      <c r="R33" s="38"/>
      <c r="S33" s="1"/>
      <c r="T33" s="38"/>
      <c r="U33" s="38"/>
    </row>
    <row r="34" spans="1:22" ht="69.599999999999994" x14ac:dyDescent="0.3">
      <c r="A34" s="16" t="s">
        <v>28</v>
      </c>
      <c r="B34" s="41"/>
      <c r="C34" s="16" t="s">
        <v>29</v>
      </c>
      <c r="D34" s="17">
        <f>B1</f>
        <v>0</v>
      </c>
      <c r="E34" s="17">
        <f>C1</f>
        <v>0</v>
      </c>
      <c r="F34" s="17">
        <f>D1</f>
        <v>0</v>
      </c>
      <c r="G34" s="17">
        <f>E1</f>
        <v>0</v>
      </c>
      <c r="H34" s="17">
        <f>F1</f>
        <v>0</v>
      </c>
      <c r="I34" s="193" t="s">
        <v>30</v>
      </c>
      <c r="J34" s="191"/>
      <c r="K34" s="188" t="s">
        <v>267</v>
      </c>
      <c r="L34" s="188" t="s">
        <v>31</v>
      </c>
      <c r="M34" s="20"/>
      <c r="N34" s="19" t="s">
        <v>268</v>
      </c>
      <c r="O34" s="19" t="s">
        <v>32</v>
      </c>
      <c r="P34" s="20"/>
      <c r="Q34" s="19" t="s">
        <v>269</v>
      </c>
      <c r="R34" s="19" t="s">
        <v>33</v>
      </c>
      <c r="S34" s="20"/>
      <c r="T34" s="19" t="s">
        <v>270</v>
      </c>
      <c r="U34" s="19" t="s">
        <v>34</v>
      </c>
    </row>
    <row r="35" spans="1:22" x14ac:dyDescent="0.3">
      <c r="A35" s="29">
        <v>99421</v>
      </c>
      <c r="B35" s="41"/>
      <c r="C35" s="30" t="s">
        <v>172</v>
      </c>
      <c r="D35" s="21"/>
      <c r="E35" s="21"/>
      <c r="F35" s="21"/>
      <c r="G35" s="21"/>
      <c r="H35" s="21"/>
      <c r="I35" s="22">
        <v>15.52</v>
      </c>
      <c r="J35" s="192"/>
      <c r="K35" s="32"/>
      <c r="L35" s="33">
        <f>(K35*D35*$C$14)+(K35*E35*$D$14)+(K35*F35*$E$14)+(K35*G35*$F$14)+(K35*H35*$G$14)+(K35*I35*$H$14)</f>
        <v>0</v>
      </c>
      <c r="M35" s="1"/>
      <c r="N35" s="32"/>
      <c r="O35" s="33">
        <f>(N35*D35*$C$14)+(N35*E35*$D$14)+(N35*F35*$E$14)+(N35*G35*$F$14)+(N35*H35*$G$14)+(N35*I35*$H$14)</f>
        <v>0</v>
      </c>
      <c r="P35" s="1"/>
      <c r="Q35" s="32"/>
      <c r="R35" s="33">
        <f>(Q35*D35*$C$14)+(Q35*E35*$D$14)+(Q35*F35*$E$14)+(Q35*G35*$F$14)+(Q35*H35*$G$14)+(Q35*I35*$H$14)</f>
        <v>0</v>
      </c>
      <c r="S35" s="1"/>
      <c r="T35" s="32"/>
      <c r="U35" s="33">
        <f>(T35*D35*$C$14)+(T35*E35*$D$14)+(T35*F35*$E$14)+(T35*G35*$F$14)+(T35*H35*$G$14)+(T35*I35*$H$14)</f>
        <v>0</v>
      </c>
    </row>
    <row r="36" spans="1:22" x14ac:dyDescent="0.3">
      <c r="A36" s="29">
        <v>99422</v>
      </c>
      <c r="B36" s="41"/>
      <c r="C36" s="30" t="s">
        <v>173</v>
      </c>
      <c r="D36" s="21"/>
      <c r="E36" s="21"/>
      <c r="F36" s="21"/>
      <c r="G36" s="21"/>
      <c r="H36" s="21"/>
      <c r="I36" s="22">
        <v>31.04</v>
      </c>
      <c r="J36" s="192"/>
      <c r="K36" s="32"/>
      <c r="L36" s="33">
        <f t="shared" ref="L36:L42" si="4">(K36*D36*$C$14)+(K36*E36*$D$14)+(K36*F36*$E$14)+(K36*G36*$F$14)+(K36*H36*$G$14)+(K36*I36*$H$14)</f>
        <v>0</v>
      </c>
      <c r="M36" s="1"/>
      <c r="N36" s="32"/>
      <c r="O36" s="33">
        <f t="shared" ref="O36:O42" si="5">(N36*D36*$C$14)+(N36*E36*$D$14)+(N36*F36*$E$14)+(N36*G36*$F$14)+(N36*H36*$G$14)+(N36*I36*$H$14)</f>
        <v>0</v>
      </c>
      <c r="P36" s="1"/>
      <c r="Q36" s="32"/>
      <c r="R36" s="33">
        <f t="shared" ref="R36:R42" si="6">(Q36*D36*$C$14)+(Q36*E36*$D$14)+(Q36*F36*$E$14)+(Q36*G36*$F$14)+(Q36*H36*$G$14)+(Q36*I36*$H$14)</f>
        <v>0</v>
      </c>
      <c r="S36" s="1"/>
      <c r="T36" s="32"/>
      <c r="U36" s="33">
        <f t="shared" ref="U36:U42" si="7">(T36*D36*$C$14)+(T36*E36*$D$14)+(T36*F36*$E$14)+(T36*G36*$F$14)+(T36*H36*$G$14)+(T36*I36*$H$14)</f>
        <v>0</v>
      </c>
    </row>
    <row r="37" spans="1:22" ht="28.2" x14ac:dyDescent="0.3">
      <c r="A37" s="29">
        <v>99423</v>
      </c>
      <c r="B37" s="41"/>
      <c r="C37" s="30" t="s">
        <v>174</v>
      </c>
      <c r="D37" s="21"/>
      <c r="E37" s="21"/>
      <c r="F37" s="21"/>
      <c r="G37" s="21"/>
      <c r="H37" s="21"/>
      <c r="I37" s="22">
        <v>50.16</v>
      </c>
      <c r="J37" s="192"/>
      <c r="K37" s="32"/>
      <c r="L37" s="33">
        <f t="shared" si="4"/>
        <v>0</v>
      </c>
      <c r="M37" s="1"/>
      <c r="N37" s="32"/>
      <c r="O37" s="33">
        <f t="shared" si="5"/>
        <v>0</v>
      </c>
      <c r="P37" s="1"/>
      <c r="Q37" s="32"/>
      <c r="R37" s="33">
        <f t="shared" si="6"/>
        <v>0</v>
      </c>
      <c r="S37" s="1"/>
      <c r="T37" s="32"/>
      <c r="U37" s="33">
        <f t="shared" si="7"/>
        <v>0</v>
      </c>
    </row>
    <row r="38" spans="1:22" x14ac:dyDescent="0.3">
      <c r="A38" s="29" t="s">
        <v>175</v>
      </c>
      <c r="B38" s="41"/>
      <c r="C38" s="30" t="s">
        <v>176</v>
      </c>
      <c r="D38" s="21"/>
      <c r="E38" s="21"/>
      <c r="F38" s="21"/>
      <c r="G38" s="21"/>
      <c r="H38" s="21"/>
      <c r="I38" s="22">
        <v>14.8</v>
      </c>
      <c r="J38" s="192"/>
      <c r="K38" s="32"/>
      <c r="L38" s="33">
        <f t="shared" si="4"/>
        <v>0</v>
      </c>
      <c r="M38" s="1"/>
      <c r="N38" s="32"/>
      <c r="O38" s="33">
        <f t="shared" si="5"/>
        <v>0</v>
      </c>
      <c r="P38" s="1"/>
      <c r="Q38" s="32"/>
      <c r="R38" s="33">
        <f t="shared" si="6"/>
        <v>0</v>
      </c>
      <c r="S38" s="1"/>
      <c r="T38" s="32"/>
      <c r="U38" s="33">
        <f t="shared" si="7"/>
        <v>0</v>
      </c>
    </row>
    <row r="39" spans="1:22" ht="28.2" x14ac:dyDescent="0.3">
      <c r="A39" s="29" t="s">
        <v>177</v>
      </c>
      <c r="B39" s="41"/>
      <c r="C39" s="30" t="s">
        <v>178</v>
      </c>
      <c r="D39" s="21"/>
      <c r="E39" s="21"/>
      <c r="F39" s="21"/>
      <c r="G39" s="21"/>
      <c r="H39" s="21"/>
      <c r="I39" s="22">
        <v>12.27</v>
      </c>
      <c r="J39" s="192"/>
      <c r="K39" s="32"/>
      <c r="L39" s="33">
        <f t="shared" si="4"/>
        <v>0</v>
      </c>
      <c r="M39" s="1"/>
      <c r="N39" s="32"/>
      <c r="O39" s="33">
        <f t="shared" si="5"/>
        <v>0</v>
      </c>
      <c r="P39" s="1"/>
      <c r="Q39" s="32"/>
      <c r="R39" s="33">
        <f t="shared" si="6"/>
        <v>0</v>
      </c>
      <c r="S39" s="1"/>
      <c r="T39" s="32"/>
      <c r="U39" s="33">
        <f t="shared" si="7"/>
        <v>0</v>
      </c>
    </row>
    <row r="40" spans="1:22" ht="28.2" x14ac:dyDescent="0.3">
      <c r="A40" s="29">
        <v>99441</v>
      </c>
      <c r="B40" s="41"/>
      <c r="C40" s="30" t="s">
        <v>179</v>
      </c>
      <c r="D40" s="21"/>
      <c r="E40" s="21"/>
      <c r="F40" s="21"/>
      <c r="G40" s="21"/>
      <c r="H40" s="21"/>
      <c r="I40" s="22">
        <v>14.44</v>
      </c>
      <c r="J40" s="192"/>
      <c r="K40" s="32"/>
      <c r="L40" s="33">
        <f t="shared" si="4"/>
        <v>0</v>
      </c>
      <c r="M40" s="1"/>
      <c r="N40" s="32"/>
      <c r="O40" s="33">
        <f t="shared" si="5"/>
        <v>0</v>
      </c>
      <c r="P40" s="1"/>
      <c r="Q40" s="32"/>
      <c r="R40" s="33">
        <f t="shared" si="6"/>
        <v>0</v>
      </c>
      <c r="S40" s="1"/>
      <c r="T40" s="32"/>
      <c r="U40" s="33">
        <f t="shared" si="7"/>
        <v>0</v>
      </c>
    </row>
    <row r="41" spans="1:22" ht="28.2" x14ac:dyDescent="0.3">
      <c r="A41" s="29">
        <v>99442</v>
      </c>
      <c r="B41" s="41"/>
      <c r="C41" s="30" t="s">
        <v>180</v>
      </c>
      <c r="D41" s="21"/>
      <c r="E41" s="21"/>
      <c r="F41" s="21"/>
      <c r="G41" s="21"/>
      <c r="H41" s="21"/>
      <c r="I41" s="22">
        <v>28.15</v>
      </c>
      <c r="J41" s="192"/>
      <c r="K41" s="32"/>
      <c r="L41" s="33">
        <f t="shared" si="4"/>
        <v>0</v>
      </c>
      <c r="M41" s="1"/>
      <c r="N41" s="32"/>
      <c r="O41" s="33">
        <f t="shared" si="5"/>
        <v>0</v>
      </c>
      <c r="P41" s="1"/>
      <c r="Q41" s="32"/>
      <c r="R41" s="33">
        <f t="shared" si="6"/>
        <v>0</v>
      </c>
      <c r="S41" s="1"/>
      <c r="T41" s="32"/>
      <c r="U41" s="33">
        <f t="shared" si="7"/>
        <v>0</v>
      </c>
    </row>
    <row r="42" spans="1:22" ht="30.6" x14ac:dyDescent="0.3">
      <c r="A42" s="29">
        <v>99443</v>
      </c>
      <c r="B42" s="43"/>
      <c r="C42" s="30" t="s">
        <v>181</v>
      </c>
      <c r="D42" s="21"/>
      <c r="E42" s="21"/>
      <c r="F42" s="21"/>
      <c r="G42" s="21"/>
      <c r="H42" s="21"/>
      <c r="I42" s="22">
        <v>41.14</v>
      </c>
      <c r="J42" s="192"/>
      <c r="K42" s="32"/>
      <c r="L42" s="33">
        <f t="shared" si="4"/>
        <v>0</v>
      </c>
      <c r="M42" s="1"/>
      <c r="N42" s="32"/>
      <c r="O42" s="33">
        <f t="shared" si="5"/>
        <v>0</v>
      </c>
      <c r="P42" s="1"/>
      <c r="Q42" s="32"/>
      <c r="R42" s="33">
        <f t="shared" si="6"/>
        <v>0</v>
      </c>
      <c r="S42" s="1"/>
      <c r="T42" s="32"/>
      <c r="U42" s="33">
        <f t="shared" si="7"/>
        <v>0</v>
      </c>
    </row>
    <row r="43" spans="1:22" x14ac:dyDescent="0.3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39">
        <f>SUM(K35:K42)</f>
        <v>0</v>
      </c>
      <c r="L43" s="35">
        <f>SUM(L35:L42)</f>
        <v>0</v>
      </c>
      <c r="M43" s="1"/>
      <c r="N43" s="39">
        <f>SUM(N35:N42)</f>
        <v>0</v>
      </c>
      <c r="O43" s="35">
        <f>SUM(O35:O42)</f>
        <v>0</v>
      </c>
      <c r="P43" s="1"/>
      <c r="Q43" s="39">
        <f>SUM(Q35:Q42)</f>
        <v>0</v>
      </c>
      <c r="R43" s="35">
        <f>SUM(R35:R42)</f>
        <v>0</v>
      </c>
      <c r="S43" s="1"/>
      <c r="T43" s="39">
        <f>SUM(T35:T42)</f>
        <v>0</v>
      </c>
      <c r="U43" s="35">
        <f>SUM(U35:U42)</f>
        <v>0</v>
      </c>
    </row>
    <row r="44" spans="1:22" x14ac:dyDescent="0.3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2"/>
      <c r="L44" s="186"/>
      <c r="M44" s="187"/>
      <c r="N44" s="47"/>
      <c r="O44" s="186"/>
      <c r="P44" s="187"/>
      <c r="Q44" s="47"/>
      <c r="R44" s="186"/>
      <c r="S44" s="187"/>
      <c r="T44" s="47"/>
      <c r="U44" s="186"/>
      <c r="V44" s="187"/>
    </row>
    <row r="45" spans="1:22" ht="14.55" customHeight="1" x14ac:dyDescent="0.3">
      <c r="A45" s="228" t="s">
        <v>56</v>
      </c>
      <c r="B45" s="228"/>
      <c r="C45" s="228"/>
      <c r="D45" s="228"/>
      <c r="E45" s="228"/>
      <c r="F45" s="228"/>
      <c r="G45" s="228"/>
      <c r="H45" s="228"/>
      <c r="I45" s="228"/>
      <c r="J45" s="201"/>
      <c r="K45" s="18"/>
      <c r="L45" s="20"/>
      <c r="M45" s="20"/>
      <c r="N45" s="20"/>
      <c r="O45" s="27"/>
      <c r="P45" s="28"/>
      <c r="Q45" s="20"/>
      <c r="R45" s="27"/>
      <c r="S45" s="28"/>
      <c r="T45" s="20"/>
      <c r="U45" s="27"/>
      <c r="V45" s="28"/>
    </row>
    <row r="46" spans="1:22" ht="69.599999999999994" x14ac:dyDescent="0.3">
      <c r="A46" s="16" t="s">
        <v>28</v>
      </c>
      <c r="B46" s="16" t="s">
        <v>182</v>
      </c>
      <c r="C46" s="16" t="s">
        <v>29</v>
      </c>
      <c r="D46" s="17">
        <f>C14</f>
        <v>0</v>
      </c>
      <c r="E46" s="17">
        <f>D14</f>
        <v>0</v>
      </c>
      <c r="F46" s="17">
        <f>E14</f>
        <v>0</v>
      </c>
      <c r="G46" s="17">
        <f>F14</f>
        <v>0</v>
      </c>
      <c r="H46" s="17">
        <f>G14</f>
        <v>0</v>
      </c>
      <c r="I46" s="202" t="s">
        <v>30</v>
      </c>
      <c r="J46" s="2"/>
      <c r="K46" s="19" t="s">
        <v>267</v>
      </c>
      <c r="L46" s="19" t="s">
        <v>31</v>
      </c>
      <c r="M46" s="1"/>
      <c r="N46" s="19" t="s">
        <v>268</v>
      </c>
      <c r="O46" s="19" t="s">
        <v>32</v>
      </c>
      <c r="P46" s="1"/>
      <c r="Q46" s="19" t="s">
        <v>269</v>
      </c>
      <c r="R46" s="19" t="s">
        <v>33</v>
      </c>
      <c r="S46" s="1"/>
      <c r="T46" s="19" t="s">
        <v>270</v>
      </c>
      <c r="U46" s="19" t="s">
        <v>34</v>
      </c>
    </row>
    <row r="47" spans="1:22" ht="42" x14ac:dyDescent="0.3">
      <c r="A47" s="203">
        <v>19296</v>
      </c>
      <c r="B47" s="203"/>
      <c r="C47" s="204" t="s">
        <v>57</v>
      </c>
      <c r="D47" s="31"/>
      <c r="E47" s="31"/>
      <c r="F47" s="31"/>
      <c r="G47" s="31"/>
      <c r="H47" s="31"/>
      <c r="I47" s="22">
        <v>4122.5200000000004</v>
      </c>
      <c r="J47" s="2"/>
      <c r="K47" s="32"/>
      <c r="L47" s="33">
        <f>(K47*D47*$C$14)+(K47*E47*$D$14)+(K47*F47*$E$14)+(K47*G47*$F$14)+(K47*H47*$G$14)+(K47*I47*$H$14)</f>
        <v>0</v>
      </c>
      <c r="M47" s="1"/>
      <c r="N47" s="32"/>
      <c r="O47" s="33">
        <f>(N47*D47*$C$14)+(N47*E47*$D$14)+(N47*F47*$E$14)+(N47*G47*$F$14)+(N47*H47*$G$14)+(N47*I47*$H$14)</f>
        <v>0</v>
      </c>
      <c r="P47" s="1"/>
      <c r="Q47" s="32"/>
      <c r="R47" s="33">
        <f>(Q47*D47*$C$14)+(Q47*E47*$D$14)+(Q47*F47*$E$14)+(Q47*G47*$F$14)+(Q47*H47*$G$14)+(Q47*I47*$H$14)</f>
        <v>0</v>
      </c>
      <c r="S47" s="1"/>
      <c r="T47" s="32"/>
      <c r="U47" s="33">
        <f>(T47*D47*$C$14)+(T47*E47*$D$14)+(T47*F47*$E$14)+(T47*G47*$F$14)+(T47*H47*$G$14)+(T47*I47*$H$14)</f>
        <v>0</v>
      </c>
    </row>
    <row r="48" spans="1:22" ht="42" x14ac:dyDescent="0.3">
      <c r="A48" s="205">
        <v>19297</v>
      </c>
      <c r="B48" s="205"/>
      <c r="C48" s="204" t="s">
        <v>58</v>
      </c>
      <c r="D48" s="31"/>
      <c r="E48" s="31"/>
      <c r="F48" s="31"/>
      <c r="G48" s="31"/>
      <c r="H48" s="31"/>
      <c r="I48" s="22">
        <v>99.97</v>
      </c>
      <c r="J48" s="2"/>
      <c r="K48" s="32"/>
      <c r="L48" s="33">
        <f t="shared" ref="L48:L111" si="8">(K48*D48*$C$14)+(K48*E48*$D$14)+(K48*F48*$E$14)+(K48*G48*$F$14)+(K48*H48*$G$14)+(K48*I48*$H$14)</f>
        <v>0</v>
      </c>
      <c r="M48" s="1"/>
      <c r="N48" s="32"/>
      <c r="O48" s="33">
        <f t="shared" ref="O48:O111" si="9">(N48*D48*$C$14)+(N48*E48*$D$14)+(N48*F48*$E$14)+(N48*G48*$F$14)+(N48*H48*$G$14)+(N48*I48*$H$14)</f>
        <v>0</v>
      </c>
      <c r="P48" s="1"/>
      <c r="Q48" s="32"/>
      <c r="R48" s="33">
        <f t="shared" ref="R48:R111" si="10">(Q48*D48*$C$14)+(Q48*E48*$D$14)+(Q48*F48*$E$14)+(Q48*G48*$F$14)+(Q48*H48*$G$14)+(Q48*I48*$H$14)</f>
        <v>0</v>
      </c>
      <c r="S48" s="1"/>
      <c r="T48" s="32"/>
      <c r="U48" s="33">
        <f t="shared" ref="U48:U111" si="11">(T48*D48*$C$14)+(T48*E48*$D$14)+(T48*F48*$E$14)+(T48*G48*$F$14)+(T48*H48*$G$14)+(T48*I48*$H$14)</f>
        <v>0</v>
      </c>
    </row>
    <row r="49" spans="1:21" ht="42" x14ac:dyDescent="0.3">
      <c r="A49" s="203">
        <v>19298</v>
      </c>
      <c r="B49" s="203"/>
      <c r="C49" s="204" t="s">
        <v>59</v>
      </c>
      <c r="D49" s="31"/>
      <c r="E49" s="31"/>
      <c r="F49" s="31"/>
      <c r="G49" s="31"/>
      <c r="H49" s="31"/>
      <c r="I49" s="22">
        <v>1027.47</v>
      </c>
      <c r="J49" s="2"/>
      <c r="K49" s="32"/>
      <c r="L49" s="33">
        <f t="shared" si="8"/>
        <v>0</v>
      </c>
      <c r="M49" s="1"/>
      <c r="N49" s="32"/>
      <c r="O49" s="33">
        <f t="shared" si="9"/>
        <v>0</v>
      </c>
      <c r="P49" s="1"/>
      <c r="Q49" s="32"/>
      <c r="R49" s="33">
        <f t="shared" si="10"/>
        <v>0</v>
      </c>
      <c r="S49" s="1"/>
      <c r="T49" s="32"/>
      <c r="U49" s="33">
        <f t="shared" si="11"/>
        <v>0</v>
      </c>
    </row>
    <row r="50" spans="1:21" ht="42" x14ac:dyDescent="0.3">
      <c r="A50" s="203">
        <v>20555</v>
      </c>
      <c r="B50" s="203"/>
      <c r="C50" s="204" t="s">
        <v>60</v>
      </c>
      <c r="D50" s="31"/>
      <c r="E50" s="31"/>
      <c r="F50" s="31"/>
      <c r="G50" s="31"/>
      <c r="H50" s="31"/>
      <c r="I50" s="22">
        <v>342.13</v>
      </c>
      <c r="J50" s="2"/>
      <c r="K50" s="32"/>
      <c r="L50" s="33">
        <f t="shared" si="8"/>
        <v>0</v>
      </c>
      <c r="M50" s="1"/>
      <c r="N50" s="32"/>
      <c r="O50" s="33">
        <f t="shared" si="9"/>
        <v>0</v>
      </c>
      <c r="P50" s="1"/>
      <c r="Q50" s="32"/>
      <c r="R50" s="33">
        <f t="shared" si="10"/>
        <v>0</v>
      </c>
      <c r="S50" s="1"/>
      <c r="T50" s="32"/>
      <c r="U50" s="33">
        <f t="shared" si="11"/>
        <v>0</v>
      </c>
    </row>
    <row r="51" spans="1:21" ht="42" x14ac:dyDescent="0.3">
      <c r="A51" s="203">
        <v>41019</v>
      </c>
      <c r="B51" s="203"/>
      <c r="C51" s="204" t="s">
        <v>61</v>
      </c>
      <c r="D51" s="31"/>
      <c r="E51" s="31"/>
      <c r="F51" s="31"/>
      <c r="G51" s="31"/>
      <c r="H51" s="31"/>
      <c r="I51" s="22">
        <v>501.65</v>
      </c>
      <c r="J51" s="2"/>
      <c r="K51" s="32"/>
      <c r="L51" s="33">
        <f t="shared" si="8"/>
        <v>0</v>
      </c>
      <c r="M51" s="1"/>
      <c r="N51" s="32"/>
      <c r="O51" s="33">
        <f t="shared" si="9"/>
        <v>0</v>
      </c>
      <c r="P51" s="1"/>
      <c r="Q51" s="32"/>
      <c r="R51" s="33">
        <f t="shared" si="10"/>
        <v>0</v>
      </c>
      <c r="S51" s="1"/>
      <c r="T51" s="32"/>
      <c r="U51" s="33">
        <f t="shared" si="11"/>
        <v>0</v>
      </c>
    </row>
    <row r="52" spans="1:21" ht="124.8" x14ac:dyDescent="0.3">
      <c r="A52" s="206">
        <v>49411</v>
      </c>
      <c r="B52" s="206"/>
      <c r="C52" s="207" t="s">
        <v>62</v>
      </c>
      <c r="D52" s="31"/>
      <c r="E52" s="31"/>
      <c r="F52" s="31"/>
      <c r="G52" s="31"/>
      <c r="H52" s="31"/>
      <c r="I52" s="22">
        <v>502.37</v>
      </c>
      <c r="J52" s="2"/>
      <c r="K52" s="32"/>
      <c r="L52" s="33">
        <f t="shared" si="8"/>
        <v>0</v>
      </c>
      <c r="M52" s="1"/>
      <c r="N52" s="32"/>
      <c r="O52" s="33">
        <f t="shared" si="9"/>
        <v>0</v>
      </c>
      <c r="P52" s="1"/>
      <c r="Q52" s="32"/>
      <c r="R52" s="33">
        <f t="shared" si="10"/>
        <v>0</v>
      </c>
      <c r="S52" s="1"/>
      <c r="T52" s="32"/>
      <c r="U52" s="33">
        <f t="shared" si="11"/>
        <v>0</v>
      </c>
    </row>
    <row r="53" spans="1:21" ht="42" x14ac:dyDescent="0.3">
      <c r="A53" s="203">
        <v>55874</v>
      </c>
      <c r="B53" s="203"/>
      <c r="C53" s="204" t="s">
        <v>63</v>
      </c>
      <c r="D53" s="31"/>
      <c r="E53" s="31"/>
      <c r="F53" s="31"/>
      <c r="G53" s="31"/>
      <c r="H53" s="31"/>
      <c r="I53" s="22">
        <v>3143.04</v>
      </c>
      <c r="J53" s="2"/>
      <c r="K53" s="32"/>
      <c r="L53" s="33">
        <f t="shared" si="8"/>
        <v>0</v>
      </c>
      <c r="M53" s="1"/>
      <c r="N53" s="32"/>
      <c r="O53" s="33">
        <f t="shared" si="9"/>
        <v>0</v>
      </c>
      <c r="P53" s="1"/>
      <c r="Q53" s="32"/>
      <c r="R53" s="33">
        <f t="shared" si="10"/>
        <v>0</v>
      </c>
      <c r="S53" s="1"/>
      <c r="T53" s="32"/>
      <c r="U53" s="33">
        <f t="shared" si="11"/>
        <v>0</v>
      </c>
    </row>
    <row r="54" spans="1:21" ht="42" x14ac:dyDescent="0.3">
      <c r="A54" s="203">
        <v>55875</v>
      </c>
      <c r="B54" s="203"/>
      <c r="C54" s="204" t="s">
        <v>64</v>
      </c>
      <c r="D54" s="31"/>
      <c r="E54" s="31"/>
      <c r="F54" s="31"/>
      <c r="G54" s="31"/>
      <c r="H54" s="31"/>
      <c r="I54" s="22">
        <v>801.19</v>
      </c>
      <c r="J54" s="2"/>
      <c r="K54" s="32"/>
      <c r="L54" s="33">
        <f t="shared" si="8"/>
        <v>0</v>
      </c>
      <c r="M54" s="1"/>
      <c r="N54" s="32"/>
      <c r="O54" s="33">
        <f t="shared" si="9"/>
        <v>0</v>
      </c>
      <c r="P54" s="1"/>
      <c r="Q54" s="32"/>
      <c r="R54" s="33">
        <f t="shared" si="10"/>
        <v>0</v>
      </c>
      <c r="S54" s="1"/>
      <c r="T54" s="32"/>
      <c r="U54" s="33">
        <f t="shared" si="11"/>
        <v>0</v>
      </c>
    </row>
    <row r="55" spans="1:21" ht="42" x14ac:dyDescent="0.3">
      <c r="A55" s="203">
        <v>55876</v>
      </c>
      <c r="B55" s="203"/>
      <c r="C55" s="204" t="s">
        <v>65</v>
      </c>
      <c r="D55" s="31"/>
      <c r="E55" s="31"/>
      <c r="F55" s="31"/>
      <c r="G55" s="31"/>
      <c r="H55" s="31"/>
      <c r="I55" s="22">
        <v>150.13</v>
      </c>
      <c r="J55" s="2"/>
      <c r="K55" s="32"/>
      <c r="L55" s="33">
        <f t="shared" si="8"/>
        <v>0</v>
      </c>
      <c r="M55" s="1"/>
      <c r="N55" s="32"/>
      <c r="O55" s="33">
        <f t="shared" si="9"/>
        <v>0</v>
      </c>
      <c r="P55" s="1"/>
      <c r="Q55" s="32"/>
      <c r="R55" s="33">
        <f t="shared" si="10"/>
        <v>0</v>
      </c>
      <c r="S55" s="1"/>
      <c r="T55" s="32"/>
      <c r="U55" s="33">
        <f t="shared" si="11"/>
        <v>0</v>
      </c>
    </row>
    <row r="56" spans="1:21" ht="42" x14ac:dyDescent="0.3">
      <c r="A56" s="203">
        <v>55920</v>
      </c>
      <c r="B56" s="203"/>
      <c r="C56" s="204" t="s">
        <v>66</v>
      </c>
      <c r="D56" s="31"/>
      <c r="E56" s="31"/>
      <c r="F56" s="31"/>
      <c r="G56" s="31"/>
      <c r="H56" s="31"/>
      <c r="I56" s="22">
        <v>472.41</v>
      </c>
      <c r="J56" s="2"/>
      <c r="K56" s="32"/>
      <c r="L56" s="33">
        <f t="shared" si="8"/>
        <v>0</v>
      </c>
      <c r="M56" s="1"/>
      <c r="N56" s="32"/>
      <c r="O56" s="33">
        <f t="shared" si="9"/>
        <v>0</v>
      </c>
      <c r="P56" s="1"/>
      <c r="Q56" s="32"/>
      <c r="R56" s="33">
        <f t="shared" si="10"/>
        <v>0</v>
      </c>
      <c r="S56" s="1"/>
      <c r="T56" s="32"/>
      <c r="U56" s="33">
        <f t="shared" si="11"/>
        <v>0</v>
      </c>
    </row>
    <row r="57" spans="1:21" ht="42" x14ac:dyDescent="0.3">
      <c r="A57" s="205">
        <v>56605</v>
      </c>
      <c r="B57" s="205"/>
      <c r="C57" s="207" t="s">
        <v>67</v>
      </c>
      <c r="D57" s="31"/>
      <c r="E57" s="31"/>
      <c r="F57" s="31"/>
      <c r="G57" s="31"/>
      <c r="H57" s="31"/>
      <c r="I57" s="22">
        <v>93.83</v>
      </c>
      <c r="J57" s="2"/>
      <c r="K57" s="32"/>
      <c r="L57" s="33">
        <f t="shared" si="8"/>
        <v>0</v>
      </c>
      <c r="M57" s="1"/>
      <c r="N57" s="32"/>
      <c r="O57" s="33">
        <f t="shared" si="9"/>
        <v>0</v>
      </c>
      <c r="P57" s="1"/>
      <c r="Q57" s="32"/>
      <c r="R57" s="33">
        <f t="shared" si="10"/>
        <v>0</v>
      </c>
      <c r="S57" s="1"/>
      <c r="T57" s="32"/>
      <c r="U57" s="33">
        <f t="shared" si="11"/>
        <v>0</v>
      </c>
    </row>
    <row r="58" spans="1:21" ht="42" x14ac:dyDescent="0.3">
      <c r="A58" s="203">
        <v>57100</v>
      </c>
      <c r="B58" s="203"/>
      <c r="C58" s="207" t="s">
        <v>68</v>
      </c>
      <c r="D58" s="31"/>
      <c r="E58" s="31"/>
      <c r="F58" s="31"/>
      <c r="G58" s="31"/>
      <c r="H58" s="31"/>
      <c r="I58" s="22">
        <v>99.61</v>
      </c>
      <c r="J58" s="2"/>
      <c r="K58" s="32"/>
      <c r="L58" s="33">
        <f t="shared" si="8"/>
        <v>0</v>
      </c>
      <c r="N58" s="32"/>
      <c r="O58" s="33">
        <f t="shared" si="9"/>
        <v>0</v>
      </c>
      <c r="Q58" s="32"/>
      <c r="R58" s="33">
        <f t="shared" si="10"/>
        <v>0</v>
      </c>
      <c r="T58" s="32"/>
      <c r="U58" s="33">
        <f t="shared" si="11"/>
        <v>0</v>
      </c>
    </row>
    <row r="59" spans="1:21" ht="28.2" x14ac:dyDescent="0.3">
      <c r="A59" s="203">
        <v>57155</v>
      </c>
      <c r="B59" s="203"/>
      <c r="C59" s="204" t="s">
        <v>0</v>
      </c>
      <c r="D59" s="31"/>
      <c r="E59" s="31"/>
      <c r="F59" s="31"/>
      <c r="G59" s="31"/>
      <c r="H59" s="31"/>
      <c r="I59" s="22">
        <v>393.38</v>
      </c>
      <c r="K59" s="32"/>
      <c r="L59" s="33">
        <f t="shared" si="8"/>
        <v>0</v>
      </c>
      <c r="N59" s="32"/>
      <c r="O59" s="33">
        <f t="shared" si="9"/>
        <v>0</v>
      </c>
      <c r="Q59" s="32"/>
      <c r="R59" s="33">
        <f t="shared" si="10"/>
        <v>0</v>
      </c>
      <c r="T59" s="32"/>
      <c r="U59" s="33">
        <f t="shared" si="11"/>
        <v>0</v>
      </c>
    </row>
    <row r="60" spans="1:21" ht="28.2" x14ac:dyDescent="0.3">
      <c r="A60" s="203">
        <v>57156</v>
      </c>
      <c r="B60" s="203"/>
      <c r="C60" s="204" t="s">
        <v>1</v>
      </c>
      <c r="D60" s="31"/>
      <c r="E60" s="31"/>
      <c r="F60" s="31"/>
      <c r="G60" s="31"/>
      <c r="H60" s="31"/>
      <c r="I60" s="22">
        <v>221.23</v>
      </c>
      <c r="K60" s="32"/>
      <c r="L60" s="33">
        <f t="shared" si="8"/>
        <v>0</v>
      </c>
      <c r="N60" s="32"/>
      <c r="O60" s="33">
        <f t="shared" si="9"/>
        <v>0</v>
      </c>
      <c r="Q60" s="32"/>
      <c r="R60" s="33">
        <f t="shared" si="10"/>
        <v>0</v>
      </c>
      <c r="T60" s="32"/>
      <c r="U60" s="33">
        <f t="shared" si="11"/>
        <v>0</v>
      </c>
    </row>
    <row r="61" spans="1:21" ht="69.599999999999994" x14ac:dyDescent="0.3">
      <c r="A61" s="208">
        <v>57180</v>
      </c>
      <c r="B61" s="208"/>
      <c r="C61" s="207" t="s">
        <v>2</v>
      </c>
      <c r="D61" s="31"/>
      <c r="E61" s="31"/>
      <c r="F61" s="31"/>
      <c r="G61" s="31"/>
      <c r="H61" s="31"/>
      <c r="I61" s="22">
        <v>179.37</v>
      </c>
      <c r="K61" s="32"/>
      <c r="L61" s="33">
        <f t="shared" si="8"/>
        <v>0</v>
      </c>
      <c r="N61" s="32"/>
      <c r="O61" s="33">
        <f t="shared" si="9"/>
        <v>0</v>
      </c>
      <c r="Q61" s="32"/>
      <c r="R61" s="33">
        <f t="shared" si="10"/>
        <v>0</v>
      </c>
      <c r="T61" s="32"/>
      <c r="U61" s="33">
        <f t="shared" si="11"/>
        <v>0</v>
      </c>
    </row>
    <row r="62" spans="1:21" ht="69.599999999999994" x14ac:dyDescent="0.3">
      <c r="A62" s="206">
        <v>57500</v>
      </c>
      <c r="B62" s="206"/>
      <c r="C62" s="207" t="s">
        <v>3</v>
      </c>
      <c r="D62" s="31"/>
      <c r="E62" s="31"/>
      <c r="F62" s="31"/>
      <c r="G62" s="31"/>
      <c r="H62" s="31"/>
      <c r="I62" s="22">
        <v>148.33000000000001</v>
      </c>
      <c r="K62" s="32"/>
      <c r="L62" s="33">
        <f t="shared" si="8"/>
        <v>0</v>
      </c>
      <c r="N62" s="32"/>
      <c r="O62" s="33">
        <f t="shared" si="9"/>
        <v>0</v>
      </c>
      <c r="Q62" s="32"/>
      <c r="R62" s="33">
        <f t="shared" si="10"/>
        <v>0</v>
      </c>
      <c r="T62" s="32"/>
      <c r="U62" s="33">
        <f t="shared" si="11"/>
        <v>0</v>
      </c>
    </row>
    <row r="63" spans="1:21" ht="83.4" x14ac:dyDescent="0.3">
      <c r="A63" s="208">
        <v>58100</v>
      </c>
      <c r="B63" s="208"/>
      <c r="C63" s="207" t="s">
        <v>4</v>
      </c>
      <c r="D63" s="31"/>
      <c r="E63" s="31"/>
      <c r="F63" s="31"/>
      <c r="G63" s="31"/>
      <c r="H63" s="31"/>
      <c r="I63" s="22">
        <v>101.95</v>
      </c>
      <c r="K63" s="32"/>
      <c r="L63" s="33">
        <f t="shared" si="8"/>
        <v>0</v>
      </c>
      <c r="N63" s="32"/>
      <c r="O63" s="33">
        <f t="shared" si="9"/>
        <v>0</v>
      </c>
      <c r="Q63" s="32"/>
      <c r="R63" s="33">
        <f t="shared" si="10"/>
        <v>0</v>
      </c>
      <c r="T63" s="32"/>
      <c r="U63" s="33">
        <f t="shared" si="11"/>
        <v>0</v>
      </c>
    </row>
    <row r="64" spans="1:21" ht="28.2" x14ac:dyDescent="0.3">
      <c r="A64" s="203">
        <v>58346</v>
      </c>
      <c r="B64" s="203"/>
      <c r="C64" s="204" t="s">
        <v>5</v>
      </c>
      <c r="D64" s="31"/>
      <c r="E64" s="31"/>
      <c r="F64" s="31"/>
      <c r="G64" s="31"/>
      <c r="H64" s="31"/>
      <c r="I64" s="22">
        <v>492.62</v>
      </c>
      <c r="K64" s="32"/>
      <c r="L64" s="33">
        <f t="shared" si="8"/>
        <v>0</v>
      </c>
      <c r="N64" s="32"/>
      <c r="O64" s="33">
        <f t="shared" si="9"/>
        <v>0</v>
      </c>
      <c r="Q64" s="32"/>
      <c r="R64" s="33">
        <f t="shared" si="10"/>
        <v>0</v>
      </c>
      <c r="T64" s="32"/>
      <c r="U64" s="33">
        <f t="shared" si="11"/>
        <v>0</v>
      </c>
    </row>
    <row r="65" spans="1:21" ht="42" x14ac:dyDescent="0.3">
      <c r="A65" s="205">
        <v>58999</v>
      </c>
      <c r="B65" s="205"/>
      <c r="C65" s="204" t="s">
        <v>6</v>
      </c>
      <c r="D65" s="31"/>
      <c r="E65" s="31"/>
      <c r="F65" s="31"/>
      <c r="G65" s="31"/>
      <c r="H65" s="31"/>
      <c r="I65" s="22">
        <v>0</v>
      </c>
      <c r="K65" s="32"/>
      <c r="L65" s="33">
        <f t="shared" si="8"/>
        <v>0</v>
      </c>
      <c r="N65" s="32"/>
      <c r="O65" s="33">
        <f t="shared" si="9"/>
        <v>0</v>
      </c>
      <c r="Q65" s="32"/>
      <c r="R65" s="33">
        <f t="shared" si="10"/>
        <v>0</v>
      </c>
      <c r="T65" s="32"/>
      <c r="U65" s="33">
        <f t="shared" si="11"/>
        <v>0</v>
      </c>
    </row>
    <row r="66" spans="1:21" ht="42" x14ac:dyDescent="0.3">
      <c r="A66" s="205">
        <v>76873</v>
      </c>
      <c r="B66" s="205"/>
      <c r="C66" s="204" t="s">
        <v>7</v>
      </c>
      <c r="D66" s="31"/>
      <c r="E66" s="31"/>
      <c r="F66" s="31"/>
      <c r="G66" s="31"/>
      <c r="H66" s="31"/>
      <c r="I66" s="22">
        <v>179</v>
      </c>
      <c r="K66" s="32"/>
      <c r="L66" s="33">
        <f t="shared" si="8"/>
        <v>0</v>
      </c>
      <c r="N66" s="32"/>
      <c r="O66" s="33">
        <f t="shared" si="9"/>
        <v>0</v>
      </c>
      <c r="Q66" s="32"/>
      <c r="R66" s="33">
        <f t="shared" si="10"/>
        <v>0</v>
      </c>
      <c r="T66" s="32"/>
      <c r="U66" s="33">
        <f t="shared" si="11"/>
        <v>0</v>
      </c>
    </row>
    <row r="67" spans="1:21" ht="42" x14ac:dyDescent="0.3">
      <c r="A67" s="205">
        <v>76873</v>
      </c>
      <c r="B67" s="205">
        <v>26</v>
      </c>
      <c r="C67" s="204" t="s">
        <v>7</v>
      </c>
      <c r="D67" s="31"/>
      <c r="E67" s="31"/>
      <c r="F67" s="31"/>
      <c r="G67" s="31"/>
      <c r="H67" s="31"/>
      <c r="I67" s="22">
        <v>80.12</v>
      </c>
      <c r="K67" s="32"/>
      <c r="L67" s="33">
        <f t="shared" si="8"/>
        <v>0</v>
      </c>
      <c r="N67" s="32"/>
      <c r="O67" s="33">
        <f t="shared" si="9"/>
        <v>0</v>
      </c>
      <c r="Q67" s="32"/>
      <c r="R67" s="33">
        <f t="shared" si="10"/>
        <v>0</v>
      </c>
      <c r="T67" s="32"/>
      <c r="U67" s="33">
        <f t="shared" si="11"/>
        <v>0</v>
      </c>
    </row>
    <row r="68" spans="1:21" ht="42" x14ac:dyDescent="0.3">
      <c r="A68" s="203">
        <v>76873</v>
      </c>
      <c r="B68" s="203" t="s">
        <v>166</v>
      </c>
      <c r="C68" s="204" t="s">
        <v>7</v>
      </c>
      <c r="D68" s="31"/>
      <c r="E68" s="31"/>
      <c r="F68" s="31"/>
      <c r="G68" s="31"/>
      <c r="H68" s="31"/>
      <c r="I68" s="22">
        <v>98.89</v>
      </c>
      <c r="K68" s="32"/>
      <c r="L68" s="33">
        <f t="shared" si="8"/>
        <v>0</v>
      </c>
      <c r="N68" s="32"/>
      <c r="O68" s="33">
        <f t="shared" si="9"/>
        <v>0</v>
      </c>
      <c r="Q68" s="32"/>
      <c r="R68" s="33">
        <f t="shared" si="10"/>
        <v>0</v>
      </c>
      <c r="T68" s="32"/>
      <c r="U68" s="33">
        <f t="shared" si="11"/>
        <v>0</v>
      </c>
    </row>
    <row r="69" spans="1:21" ht="28.2" x14ac:dyDescent="0.3">
      <c r="A69" s="203">
        <v>76942</v>
      </c>
      <c r="B69" s="203"/>
      <c r="C69" s="204" t="s">
        <v>8</v>
      </c>
      <c r="D69" s="31"/>
      <c r="E69" s="31"/>
      <c r="F69" s="31"/>
      <c r="G69" s="31"/>
      <c r="H69" s="31"/>
      <c r="I69" s="22">
        <v>58.47</v>
      </c>
      <c r="K69" s="32"/>
      <c r="L69" s="33">
        <f t="shared" si="8"/>
        <v>0</v>
      </c>
      <c r="N69" s="32"/>
      <c r="O69" s="33">
        <f t="shared" si="9"/>
        <v>0</v>
      </c>
      <c r="Q69" s="32"/>
      <c r="R69" s="33">
        <f t="shared" si="10"/>
        <v>0</v>
      </c>
      <c r="T69" s="32"/>
      <c r="U69" s="33">
        <f t="shared" si="11"/>
        <v>0</v>
      </c>
    </row>
    <row r="70" spans="1:21" ht="28.2" x14ac:dyDescent="0.3">
      <c r="A70" s="203">
        <v>76942</v>
      </c>
      <c r="B70" s="203">
        <v>26</v>
      </c>
      <c r="C70" s="204" t="s">
        <v>8</v>
      </c>
      <c r="D70" s="31"/>
      <c r="E70" s="31"/>
      <c r="F70" s="31"/>
      <c r="G70" s="31"/>
      <c r="H70" s="31"/>
      <c r="I70" s="22">
        <v>32.479999999999997</v>
      </c>
      <c r="K70" s="32"/>
      <c r="L70" s="33">
        <f t="shared" si="8"/>
        <v>0</v>
      </c>
      <c r="N70" s="32"/>
      <c r="O70" s="33">
        <f t="shared" si="9"/>
        <v>0</v>
      </c>
      <c r="Q70" s="32"/>
      <c r="R70" s="33">
        <f t="shared" si="10"/>
        <v>0</v>
      </c>
      <c r="T70" s="32"/>
      <c r="U70" s="33">
        <f t="shared" si="11"/>
        <v>0</v>
      </c>
    </row>
    <row r="71" spans="1:21" ht="28.2" x14ac:dyDescent="0.3">
      <c r="A71" s="203">
        <v>76942</v>
      </c>
      <c r="B71" s="203" t="s">
        <v>166</v>
      </c>
      <c r="C71" s="204" t="s">
        <v>8</v>
      </c>
      <c r="D71" s="31"/>
      <c r="E71" s="31"/>
      <c r="F71" s="31"/>
      <c r="G71" s="31"/>
      <c r="H71" s="31"/>
      <c r="I71" s="22">
        <v>25.98</v>
      </c>
      <c r="K71" s="32"/>
      <c r="L71" s="33">
        <f t="shared" si="8"/>
        <v>0</v>
      </c>
      <c r="N71" s="32"/>
      <c r="O71" s="33">
        <f t="shared" si="9"/>
        <v>0</v>
      </c>
      <c r="Q71" s="32"/>
      <c r="R71" s="33">
        <f t="shared" si="10"/>
        <v>0</v>
      </c>
      <c r="T71" s="32"/>
      <c r="U71" s="33">
        <f t="shared" si="11"/>
        <v>0</v>
      </c>
    </row>
    <row r="72" spans="1:21" ht="28.2" x14ac:dyDescent="0.3">
      <c r="A72" s="203">
        <v>76965</v>
      </c>
      <c r="B72" s="203"/>
      <c r="C72" s="204" t="s">
        <v>69</v>
      </c>
      <c r="D72" s="31"/>
      <c r="E72" s="31"/>
      <c r="F72" s="31"/>
      <c r="G72" s="31"/>
      <c r="H72" s="31"/>
      <c r="I72" s="22">
        <v>95.28</v>
      </c>
      <c r="K72" s="32"/>
      <c r="L72" s="33">
        <f t="shared" si="8"/>
        <v>0</v>
      </c>
      <c r="N72" s="32"/>
      <c r="O72" s="33">
        <f t="shared" si="9"/>
        <v>0</v>
      </c>
      <c r="Q72" s="32"/>
      <c r="R72" s="33">
        <f t="shared" si="10"/>
        <v>0</v>
      </c>
      <c r="T72" s="32"/>
      <c r="U72" s="33">
        <f t="shared" si="11"/>
        <v>0</v>
      </c>
    </row>
    <row r="73" spans="1:21" ht="28.2" x14ac:dyDescent="0.3">
      <c r="A73" s="203">
        <v>76965</v>
      </c>
      <c r="B73" s="203">
        <v>26</v>
      </c>
      <c r="C73" s="204" t="s">
        <v>69</v>
      </c>
      <c r="D73" s="31"/>
      <c r="E73" s="31"/>
      <c r="F73" s="31"/>
      <c r="G73" s="31"/>
      <c r="H73" s="31"/>
      <c r="I73" s="22">
        <v>69.650000000000006</v>
      </c>
      <c r="K73" s="32"/>
      <c r="L73" s="33">
        <f t="shared" si="8"/>
        <v>0</v>
      </c>
      <c r="N73" s="32"/>
      <c r="O73" s="33">
        <f t="shared" si="9"/>
        <v>0</v>
      </c>
      <c r="Q73" s="32"/>
      <c r="R73" s="33">
        <f t="shared" si="10"/>
        <v>0</v>
      </c>
      <c r="T73" s="32"/>
      <c r="U73" s="33">
        <f t="shared" si="11"/>
        <v>0</v>
      </c>
    </row>
    <row r="74" spans="1:21" ht="28.2" x14ac:dyDescent="0.3">
      <c r="A74" s="203">
        <v>76965</v>
      </c>
      <c r="B74" s="203" t="s">
        <v>166</v>
      </c>
      <c r="C74" s="204" t="s">
        <v>69</v>
      </c>
      <c r="D74" s="31"/>
      <c r="E74" s="31"/>
      <c r="F74" s="31"/>
      <c r="G74" s="31"/>
      <c r="H74" s="31"/>
      <c r="I74" s="22">
        <v>25.62</v>
      </c>
      <c r="K74" s="32"/>
      <c r="L74" s="33">
        <f t="shared" si="8"/>
        <v>0</v>
      </c>
      <c r="N74" s="32"/>
      <c r="O74" s="33">
        <f t="shared" si="9"/>
        <v>0</v>
      </c>
      <c r="Q74" s="32"/>
      <c r="R74" s="33">
        <f t="shared" si="10"/>
        <v>0</v>
      </c>
      <c r="T74" s="32"/>
      <c r="U74" s="33">
        <f t="shared" si="11"/>
        <v>0</v>
      </c>
    </row>
    <row r="75" spans="1:21" ht="28.2" x14ac:dyDescent="0.3">
      <c r="A75" s="203">
        <v>77012</v>
      </c>
      <c r="B75" s="203"/>
      <c r="C75" s="204" t="s">
        <v>70</v>
      </c>
      <c r="D75" s="31"/>
      <c r="E75" s="31"/>
      <c r="F75" s="31"/>
      <c r="G75" s="31"/>
      <c r="H75" s="31"/>
      <c r="I75" s="22">
        <v>153.74</v>
      </c>
      <c r="K75" s="32"/>
      <c r="L75" s="33">
        <f t="shared" si="8"/>
        <v>0</v>
      </c>
      <c r="N75" s="32"/>
      <c r="O75" s="33">
        <f t="shared" si="9"/>
        <v>0</v>
      </c>
      <c r="Q75" s="32"/>
      <c r="R75" s="33">
        <f t="shared" si="10"/>
        <v>0</v>
      </c>
      <c r="T75" s="32"/>
      <c r="U75" s="33">
        <f t="shared" si="11"/>
        <v>0</v>
      </c>
    </row>
    <row r="76" spans="1:21" ht="28.2" x14ac:dyDescent="0.3">
      <c r="A76" s="203">
        <v>77012</v>
      </c>
      <c r="B76" s="203">
        <v>26</v>
      </c>
      <c r="C76" s="204" t="s">
        <v>70</v>
      </c>
      <c r="D76" s="31"/>
      <c r="E76" s="31"/>
      <c r="F76" s="31"/>
      <c r="G76" s="31"/>
      <c r="H76" s="31"/>
      <c r="I76" s="22">
        <v>75.790000000000006</v>
      </c>
      <c r="K76" s="32"/>
      <c r="L76" s="33">
        <f t="shared" si="8"/>
        <v>0</v>
      </c>
      <c r="N76" s="32"/>
      <c r="O76" s="33">
        <f t="shared" si="9"/>
        <v>0</v>
      </c>
      <c r="Q76" s="32"/>
      <c r="R76" s="33">
        <f t="shared" si="10"/>
        <v>0</v>
      </c>
      <c r="T76" s="32"/>
      <c r="U76" s="33">
        <f t="shared" si="11"/>
        <v>0</v>
      </c>
    </row>
    <row r="77" spans="1:21" ht="28.2" x14ac:dyDescent="0.3">
      <c r="A77" s="203">
        <v>77012</v>
      </c>
      <c r="B77" s="203" t="s">
        <v>166</v>
      </c>
      <c r="C77" s="204" t="s">
        <v>70</v>
      </c>
      <c r="D77" s="31"/>
      <c r="E77" s="31"/>
      <c r="F77" s="31"/>
      <c r="G77" s="31"/>
      <c r="H77" s="31"/>
      <c r="I77" s="22">
        <v>77.95</v>
      </c>
      <c r="K77" s="32"/>
      <c r="L77" s="33">
        <f t="shared" si="8"/>
        <v>0</v>
      </c>
      <c r="N77" s="32"/>
      <c r="O77" s="33">
        <f t="shared" si="9"/>
        <v>0</v>
      </c>
      <c r="Q77" s="32"/>
      <c r="R77" s="33">
        <f t="shared" si="10"/>
        <v>0</v>
      </c>
      <c r="T77" s="32"/>
      <c r="U77" s="33">
        <f t="shared" si="11"/>
        <v>0</v>
      </c>
    </row>
    <row r="78" spans="1:21" ht="28.2" x14ac:dyDescent="0.3">
      <c r="A78" s="203">
        <v>77014</v>
      </c>
      <c r="B78" s="203"/>
      <c r="C78" s="204" t="s">
        <v>71</v>
      </c>
      <c r="D78" s="31"/>
      <c r="E78" s="31"/>
      <c r="F78" s="31"/>
      <c r="G78" s="31"/>
      <c r="H78" s="31"/>
      <c r="I78" s="22">
        <v>124.51</v>
      </c>
      <c r="K78" s="32"/>
      <c r="L78" s="33">
        <f t="shared" si="8"/>
        <v>0</v>
      </c>
      <c r="N78" s="32"/>
      <c r="O78" s="33">
        <f t="shared" si="9"/>
        <v>0</v>
      </c>
      <c r="Q78" s="32"/>
      <c r="R78" s="33">
        <f t="shared" si="10"/>
        <v>0</v>
      </c>
      <c r="T78" s="32"/>
      <c r="U78" s="33">
        <f t="shared" si="11"/>
        <v>0</v>
      </c>
    </row>
    <row r="79" spans="1:21" ht="28.2" x14ac:dyDescent="0.3">
      <c r="A79" s="203">
        <v>77014</v>
      </c>
      <c r="B79" s="203">
        <v>26</v>
      </c>
      <c r="C79" s="204" t="s">
        <v>71</v>
      </c>
      <c r="D79" s="31"/>
      <c r="E79" s="31"/>
      <c r="F79" s="31"/>
      <c r="G79" s="31"/>
      <c r="H79" s="31"/>
      <c r="I79" s="22">
        <v>46.19</v>
      </c>
      <c r="K79" s="32"/>
      <c r="L79" s="33">
        <f t="shared" si="8"/>
        <v>0</v>
      </c>
      <c r="N79" s="32"/>
      <c r="O79" s="33">
        <f t="shared" si="9"/>
        <v>0</v>
      </c>
      <c r="Q79" s="32"/>
      <c r="R79" s="33">
        <f t="shared" si="10"/>
        <v>0</v>
      </c>
      <c r="T79" s="32"/>
      <c r="U79" s="33">
        <f t="shared" si="11"/>
        <v>0</v>
      </c>
    </row>
    <row r="80" spans="1:21" ht="28.2" x14ac:dyDescent="0.3">
      <c r="A80" s="203">
        <v>77014</v>
      </c>
      <c r="B80" s="203" t="s">
        <v>166</v>
      </c>
      <c r="C80" s="204" t="s">
        <v>71</v>
      </c>
      <c r="D80" s="31"/>
      <c r="E80" s="31"/>
      <c r="F80" s="31"/>
      <c r="G80" s="31"/>
      <c r="H80" s="31"/>
      <c r="I80" s="22">
        <v>78.31</v>
      </c>
      <c r="K80" s="32"/>
      <c r="L80" s="33">
        <f t="shared" si="8"/>
        <v>0</v>
      </c>
      <c r="N80" s="32"/>
      <c r="O80" s="33">
        <f t="shared" si="9"/>
        <v>0</v>
      </c>
      <c r="Q80" s="32"/>
      <c r="R80" s="33">
        <f t="shared" si="10"/>
        <v>0</v>
      </c>
      <c r="T80" s="32"/>
      <c r="U80" s="33">
        <f t="shared" si="11"/>
        <v>0</v>
      </c>
    </row>
    <row r="81" spans="1:21" ht="28.2" x14ac:dyDescent="0.3">
      <c r="A81" s="203">
        <v>77021</v>
      </c>
      <c r="B81" s="203"/>
      <c r="C81" s="204" t="s">
        <v>72</v>
      </c>
      <c r="D81" s="31"/>
      <c r="E81" s="31"/>
      <c r="F81" s="31"/>
      <c r="G81" s="31"/>
      <c r="H81" s="31"/>
      <c r="I81" s="22">
        <v>472.77</v>
      </c>
      <c r="K81" s="32"/>
      <c r="L81" s="33">
        <f t="shared" si="8"/>
        <v>0</v>
      </c>
      <c r="N81" s="32"/>
      <c r="O81" s="33">
        <f t="shared" si="9"/>
        <v>0</v>
      </c>
      <c r="Q81" s="32"/>
      <c r="R81" s="33">
        <f t="shared" si="10"/>
        <v>0</v>
      </c>
      <c r="T81" s="32"/>
      <c r="U81" s="33">
        <f t="shared" si="11"/>
        <v>0</v>
      </c>
    </row>
    <row r="82" spans="1:21" ht="28.2" x14ac:dyDescent="0.3">
      <c r="A82" s="203">
        <v>77021</v>
      </c>
      <c r="B82" s="203">
        <v>26</v>
      </c>
      <c r="C82" s="204" t="s">
        <v>72</v>
      </c>
      <c r="D82" s="31"/>
      <c r="E82" s="31"/>
      <c r="F82" s="31"/>
      <c r="G82" s="31"/>
      <c r="H82" s="31"/>
      <c r="I82" s="22">
        <v>74.709999999999994</v>
      </c>
      <c r="K82" s="32"/>
      <c r="L82" s="33">
        <f t="shared" si="8"/>
        <v>0</v>
      </c>
      <c r="N82" s="32"/>
      <c r="O82" s="33">
        <f t="shared" si="9"/>
        <v>0</v>
      </c>
      <c r="Q82" s="32"/>
      <c r="R82" s="33">
        <f t="shared" si="10"/>
        <v>0</v>
      </c>
      <c r="T82" s="32"/>
      <c r="U82" s="33">
        <f t="shared" si="11"/>
        <v>0</v>
      </c>
    </row>
    <row r="83" spans="1:21" ht="28.2" x14ac:dyDescent="0.3">
      <c r="A83" s="205">
        <v>77021</v>
      </c>
      <c r="B83" s="203" t="s">
        <v>166</v>
      </c>
      <c r="C83" s="204" t="s">
        <v>72</v>
      </c>
      <c r="D83" s="31"/>
      <c r="E83" s="31"/>
      <c r="F83" s="31"/>
      <c r="G83" s="31"/>
      <c r="H83" s="31"/>
      <c r="I83" s="22">
        <v>398.07</v>
      </c>
      <c r="K83" s="32"/>
      <c r="L83" s="33">
        <f t="shared" si="8"/>
        <v>0</v>
      </c>
      <c r="N83" s="32"/>
      <c r="O83" s="33">
        <f t="shared" si="9"/>
        <v>0</v>
      </c>
      <c r="Q83" s="32"/>
      <c r="R83" s="33">
        <f t="shared" si="10"/>
        <v>0</v>
      </c>
      <c r="T83" s="32"/>
      <c r="U83" s="33">
        <f t="shared" si="11"/>
        <v>0</v>
      </c>
    </row>
    <row r="84" spans="1:21" ht="28.2" x14ac:dyDescent="0.3">
      <c r="A84" s="203">
        <v>77261</v>
      </c>
      <c r="B84" s="203"/>
      <c r="C84" s="204" t="s">
        <v>73</v>
      </c>
      <c r="D84" s="31"/>
      <c r="E84" s="31"/>
      <c r="F84" s="31"/>
      <c r="G84" s="31"/>
      <c r="H84" s="31"/>
      <c r="I84" s="22">
        <v>73.62</v>
      </c>
      <c r="K84" s="32"/>
      <c r="L84" s="33">
        <f t="shared" si="8"/>
        <v>0</v>
      </c>
      <c r="N84" s="32"/>
      <c r="O84" s="33">
        <f t="shared" si="9"/>
        <v>0</v>
      </c>
      <c r="Q84" s="32"/>
      <c r="R84" s="33">
        <f t="shared" si="10"/>
        <v>0</v>
      </c>
      <c r="T84" s="32"/>
      <c r="U84" s="33">
        <f t="shared" si="11"/>
        <v>0</v>
      </c>
    </row>
    <row r="85" spans="1:21" ht="28.2" x14ac:dyDescent="0.3">
      <c r="A85" s="203">
        <v>77262</v>
      </c>
      <c r="B85" s="203"/>
      <c r="C85" s="204" t="s">
        <v>74</v>
      </c>
      <c r="D85" s="31"/>
      <c r="E85" s="31"/>
      <c r="F85" s="31"/>
      <c r="G85" s="31"/>
      <c r="H85" s="31"/>
      <c r="I85" s="22">
        <v>111.52</v>
      </c>
      <c r="K85" s="32"/>
      <c r="L85" s="33">
        <f t="shared" si="8"/>
        <v>0</v>
      </c>
      <c r="N85" s="32"/>
      <c r="O85" s="33">
        <f t="shared" si="9"/>
        <v>0</v>
      </c>
      <c r="Q85" s="32"/>
      <c r="R85" s="33">
        <f t="shared" si="10"/>
        <v>0</v>
      </c>
      <c r="T85" s="32"/>
      <c r="U85" s="33">
        <f t="shared" si="11"/>
        <v>0</v>
      </c>
    </row>
    <row r="86" spans="1:21" ht="28.2" x14ac:dyDescent="0.3">
      <c r="A86" s="203">
        <v>77263</v>
      </c>
      <c r="B86" s="203"/>
      <c r="C86" s="204" t="s">
        <v>75</v>
      </c>
      <c r="D86" s="31"/>
      <c r="E86" s="31"/>
      <c r="F86" s="31"/>
      <c r="G86" s="31"/>
      <c r="H86" s="31"/>
      <c r="I86" s="22">
        <v>174.31</v>
      </c>
      <c r="K86" s="32"/>
      <c r="L86" s="33">
        <f t="shared" si="8"/>
        <v>0</v>
      </c>
      <c r="N86" s="32"/>
      <c r="O86" s="33">
        <f t="shared" si="9"/>
        <v>0</v>
      </c>
      <c r="Q86" s="32"/>
      <c r="R86" s="33">
        <f t="shared" si="10"/>
        <v>0</v>
      </c>
      <c r="T86" s="32"/>
      <c r="U86" s="33">
        <f t="shared" si="11"/>
        <v>0</v>
      </c>
    </row>
    <row r="87" spans="1:21" x14ac:dyDescent="0.3">
      <c r="A87" s="203">
        <v>77280</v>
      </c>
      <c r="B87" s="203"/>
      <c r="C87" s="204" t="s">
        <v>76</v>
      </c>
      <c r="D87" s="31"/>
      <c r="E87" s="31"/>
      <c r="F87" s="31"/>
      <c r="G87" s="31"/>
      <c r="H87" s="31"/>
      <c r="I87" s="22">
        <v>283.3</v>
      </c>
      <c r="K87" s="32"/>
      <c r="L87" s="33">
        <f t="shared" si="8"/>
        <v>0</v>
      </c>
      <c r="N87" s="32"/>
      <c r="O87" s="33">
        <f t="shared" si="9"/>
        <v>0</v>
      </c>
      <c r="Q87" s="32"/>
      <c r="R87" s="33">
        <f t="shared" si="10"/>
        <v>0</v>
      </c>
      <c r="T87" s="32"/>
      <c r="U87" s="33">
        <f t="shared" si="11"/>
        <v>0</v>
      </c>
    </row>
    <row r="88" spans="1:21" x14ac:dyDescent="0.3">
      <c r="A88" s="203">
        <v>77280</v>
      </c>
      <c r="B88" s="203">
        <v>26</v>
      </c>
      <c r="C88" s="204" t="s">
        <v>76</v>
      </c>
      <c r="D88" s="31"/>
      <c r="E88" s="31"/>
      <c r="F88" s="31"/>
      <c r="G88" s="31"/>
      <c r="H88" s="31"/>
      <c r="I88" s="22">
        <v>38.619999999999997</v>
      </c>
      <c r="K88" s="32"/>
      <c r="L88" s="33">
        <f t="shared" si="8"/>
        <v>0</v>
      </c>
      <c r="N88" s="32"/>
      <c r="O88" s="33">
        <f t="shared" si="9"/>
        <v>0</v>
      </c>
      <c r="Q88" s="32"/>
      <c r="R88" s="33">
        <f t="shared" si="10"/>
        <v>0</v>
      </c>
      <c r="T88" s="32"/>
      <c r="U88" s="33">
        <f t="shared" si="11"/>
        <v>0</v>
      </c>
    </row>
    <row r="89" spans="1:21" x14ac:dyDescent="0.3">
      <c r="A89" s="203">
        <v>77280</v>
      </c>
      <c r="B89" s="203" t="s">
        <v>166</v>
      </c>
      <c r="C89" s="204" t="s">
        <v>76</v>
      </c>
      <c r="D89" s="31"/>
      <c r="E89" s="31"/>
      <c r="F89" s="31"/>
      <c r="G89" s="31"/>
      <c r="H89" s="31"/>
      <c r="I89" s="22">
        <v>244.69</v>
      </c>
      <c r="K89" s="32"/>
      <c r="L89" s="33">
        <f t="shared" si="8"/>
        <v>0</v>
      </c>
      <c r="N89" s="32"/>
      <c r="O89" s="33">
        <f t="shared" si="9"/>
        <v>0</v>
      </c>
      <c r="Q89" s="32"/>
      <c r="R89" s="33">
        <f t="shared" si="10"/>
        <v>0</v>
      </c>
      <c r="T89" s="32"/>
      <c r="U89" s="33">
        <f t="shared" si="11"/>
        <v>0</v>
      </c>
    </row>
    <row r="90" spans="1:21" x14ac:dyDescent="0.3">
      <c r="A90" s="203">
        <v>77285</v>
      </c>
      <c r="B90" s="203"/>
      <c r="C90" s="204" t="s">
        <v>77</v>
      </c>
      <c r="D90" s="31"/>
      <c r="E90" s="31"/>
      <c r="F90" s="31"/>
      <c r="G90" s="31"/>
      <c r="H90" s="31"/>
      <c r="I90" s="22">
        <v>474.57823999999994</v>
      </c>
      <c r="K90" s="32"/>
      <c r="L90" s="33">
        <f t="shared" si="8"/>
        <v>0</v>
      </c>
      <c r="N90" s="32"/>
      <c r="O90" s="33">
        <f t="shared" si="9"/>
        <v>0</v>
      </c>
      <c r="Q90" s="32"/>
      <c r="R90" s="33">
        <f t="shared" si="10"/>
        <v>0</v>
      </c>
      <c r="T90" s="32"/>
      <c r="U90" s="33">
        <f t="shared" si="11"/>
        <v>0</v>
      </c>
    </row>
    <row r="91" spans="1:21" x14ac:dyDescent="0.3">
      <c r="A91" s="203">
        <v>77285</v>
      </c>
      <c r="B91" s="203">
        <v>26</v>
      </c>
      <c r="C91" s="204" t="s">
        <v>77</v>
      </c>
      <c r="D91" s="31"/>
      <c r="E91" s="31"/>
      <c r="F91" s="31"/>
      <c r="G91" s="31"/>
      <c r="H91" s="31"/>
      <c r="I91" s="22">
        <v>59.547840000000001</v>
      </c>
      <c r="K91" s="32"/>
      <c r="L91" s="33">
        <f t="shared" si="8"/>
        <v>0</v>
      </c>
      <c r="N91" s="32"/>
      <c r="O91" s="33">
        <f t="shared" si="9"/>
        <v>0</v>
      </c>
      <c r="Q91" s="32"/>
      <c r="R91" s="33">
        <f t="shared" si="10"/>
        <v>0</v>
      </c>
      <c r="T91" s="32"/>
      <c r="U91" s="33">
        <f t="shared" si="11"/>
        <v>0</v>
      </c>
    </row>
    <row r="92" spans="1:21" x14ac:dyDescent="0.3">
      <c r="A92" s="203">
        <v>77285</v>
      </c>
      <c r="B92" s="203" t="s">
        <v>166</v>
      </c>
      <c r="C92" s="204" t="s">
        <v>77</v>
      </c>
      <c r="D92" s="31"/>
      <c r="E92" s="31"/>
      <c r="F92" s="31"/>
      <c r="G92" s="31"/>
      <c r="H92" s="31"/>
      <c r="I92" s="22">
        <v>415.03039999999999</v>
      </c>
      <c r="K92" s="32"/>
      <c r="L92" s="33">
        <f t="shared" si="8"/>
        <v>0</v>
      </c>
      <c r="N92" s="32"/>
      <c r="O92" s="33">
        <f t="shared" si="9"/>
        <v>0</v>
      </c>
      <c r="Q92" s="32"/>
      <c r="R92" s="33">
        <f t="shared" si="10"/>
        <v>0</v>
      </c>
      <c r="T92" s="32"/>
      <c r="U92" s="33">
        <f t="shared" si="11"/>
        <v>0</v>
      </c>
    </row>
    <row r="93" spans="1:21" x14ac:dyDescent="0.3">
      <c r="A93" s="203">
        <v>77290</v>
      </c>
      <c r="B93" s="203"/>
      <c r="C93" s="204" t="s">
        <v>78</v>
      </c>
      <c r="D93" s="31"/>
      <c r="E93" s="31"/>
      <c r="F93" s="31"/>
      <c r="G93" s="31"/>
      <c r="H93" s="31"/>
      <c r="I93" s="22">
        <v>508.14156799999995</v>
      </c>
      <c r="K93" s="32"/>
      <c r="L93" s="33">
        <f t="shared" si="8"/>
        <v>0</v>
      </c>
      <c r="N93" s="32"/>
      <c r="O93" s="33">
        <f t="shared" si="9"/>
        <v>0</v>
      </c>
      <c r="Q93" s="32"/>
      <c r="R93" s="33">
        <f t="shared" si="10"/>
        <v>0</v>
      </c>
      <c r="T93" s="32"/>
      <c r="U93" s="33">
        <f t="shared" si="11"/>
        <v>0</v>
      </c>
    </row>
    <row r="94" spans="1:21" x14ac:dyDescent="0.3">
      <c r="A94" s="203">
        <v>77290</v>
      </c>
      <c r="B94" s="203">
        <v>26</v>
      </c>
      <c r="C94" s="204" t="s">
        <v>78</v>
      </c>
      <c r="D94" s="31"/>
      <c r="E94" s="31"/>
      <c r="F94" s="31"/>
      <c r="G94" s="31"/>
      <c r="H94" s="31"/>
      <c r="I94" s="22">
        <v>85.171456000000006</v>
      </c>
      <c r="K94" s="32"/>
      <c r="L94" s="33">
        <f t="shared" si="8"/>
        <v>0</v>
      </c>
      <c r="N94" s="32"/>
      <c r="O94" s="33">
        <f t="shared" si="9"/>
        <v>0</v>
      </c>
      <c r="Q94" s="32"/>
      <c r="R94" s="33">
        <f t="shared" si="10"/>
        <v>0</v>
      </c>
      <c r="T94" s="32"/>
      <c r="U94" s="33">
        <f t="shared" si="11"/>
        <v>0</v>
      </c>
    </row>
    <row r="95" spans="1:21" x14ac:dyDescent="0.3">
      <c r="A95" s="203">
        <v>77290</v>
      </c>
      <c r="B95" s="203" t="s">
        <v>166</v>
      </c>
      <c r="C95" s="204" t="s">
        <v>78</v>
      </c>
      <c r="D95" s="31"/>
      <c r="E95" s="31"/>
      <c r="F95" s="31"/>
      <c r="G95" s="31"/>
      <c r="H95" s="31"/>
      <c r="I95" s="22">
        <v>422.97011199999992</v>
      </c>
      <c r="K95" s="32"/>
      <c r="L95" s="33">
        <f t="shared" si="8"/>
        <v>0</v>
      </c>
      <c r="N95" s="32"/>
      <c r="O95" s="33">
        <f t="shared" si="9"/>
        <v>0</v>
      </c>
      <c r="Q95" s="32"/>
      <c r="R95" s="33">
        <f t="shared" si="10"/>
        <v>0</v>
      </c>
      <c r="T95" s="32"/>
      <c r="U95" s="33">
        <f t="shared" si="11"/>
        <v>0</v>
      </c>
    </row>
    <row r="96" spans="1:21" ht="28.2" x14ac:dyDescent="0.3">
      <c r="A96" s="203">
        <v>77293</v>
      </c>
      <c r="B96" s="203"/>
      <c r="C96" s="204" t="s">
        <v>170</v>
      </c>
      <c r="D96" s="31"/>
      <c r="E96" s="31"/>
      <c r="F96" s="31"/>
      <c r="G96" s="31"/>
      <c r="H96" s="31"/>
      <c r="I96" s="22">
        <v>460.864192</v>
      </c>
      <c r="K96" s="32"/>
      <c r="L96" s="33">
        <f t="shared" si="8"/>
        <v>0</v>
      </c>
      <c r="N96" s="32"/>
      <c r="O96" s="33">
        <f t="shared" si="9"/>
        <v>0</v>
      </c>
      <c r="Q96" s="32"/>
      <c r="R96" s="33">
        <f t="shared" si="10"/>
        <v>0</v>
      </c>
      <c r="T96" s="32"/>
      <c r="U96" s="33">
        <f t="shared" si="11"/>
        <v>0</v>
      </c>
    </row>
    <row r="97" spans="1:21" ht="28.2" x14ac:dyDescent="0.3">
      <c r="A97" s="203">
        <v>77293</v>
      </c>
      <c r="B97" s="203">
        <v>26</v>
      </c>
      <c r="C97" s="204" t="s">
        <v>170</v>
      </c>
      <c r="D97" s="31"/>
      <c r="E97" s="31"/>
      <c r="F97" s="31"/>
      <c r="G97" s="31"/>
      <c r="H97" s="31"/>
      <c r="I97" s="22">
        <v>109.35148799999999</v>
      </c>
      <c r="K97" s="32"/>
      <c r="L97" s="33">
        <f t="shared" si="8"/>
        <v>0</v>
      </c>
      <c r="N97" s="32"/>
      <c r="O97" s="33">
        <f t="shared" si="9"/>
        <v>0</v>
      </c>
      <c r="Q97" s="32"/>
      <c r="R97" s="33">
        <f t="shared" si="10"/>
        <v>0</v>
      </c>
      <c r="T97" s="32"/>
      <c r="U97" s="33">
        <f t="shared" si="11"/>
        <v>0</v>
      </c>
    </row>
    <row r="98" spans="1:21" ht="28.2" x14ac:dyDescent="0.3">
      <c r="A98" s="203">
        <v>77293</v>
      </c>
      <c r="B98" s="203" t="s">
        <v>166</v>
      </c>
      <c r="C98" s="204" t="s">
        <v>170</v>
      </c>
      <c r="D98" s="31"/>
      <c r="E98" s="31"/>
      <c r="F98" s="31"/>
      <c r="G98" s="31"/>
      <c r="H98" s="31"/>
      <c r="I98" s="22">
        <v>351.51270399999999</v>
      </c>
      <c r="K98" s="32"/>
      <c r="L98" s="33">
        <f t="shared" si="8"/>
        <v>0</v>
      </c>
      <c r="N98" s="32"/>
      <c r="O98" s="33">
        <f t="shared" si="9"/>
        <v>0</v>
      </c>
      <c r="Q98" s="32"/>
      <c r="R98" s="33">
        <f t="shared" si="10"/>
        <v>0</v>
      </c>
      <c r="T98" s="32"/>
      <c r="U98" s="33">
        <f t="shared" si="11"/>
        <v>0</v>
      </c>
    </row>
    <row r="99" spans="1:21" x14ac:dyDescent="0.3">
      <c r="A99" s="203">
        <v>77295</v>
      </c>
      <c r="B99" s="203"/>
      <c r="C99" s="204" t="s">
        <v>167</v>
      </c>
      <c r="D99" s="31"/>
      <c r="E99" s="31"/>
      <c r="F99" s="31"/>
      <c r="G99" s="31"/>
      <c r="H99" s="31"/>
      <c r="I99" s="22">
        <v>498.04</v>
      </c>
      <c r="K99" s="32"/>
      <c r="L99" s="33">
        <f t="shared" si="8"/>
        <v>0</v>
      </c>
      <c r="N99" s="32"/>
      <c r="O99" s="33">
        <f t="shared" si="9"/>
        <v>0</v>
      </c>
      <c r="Q99" s="32"/>
      <c r="R99" s="33">
        <f t="shared" si="10"/>
        <v>0</v>
      </c>
      <c r="T99" s="32"/>
      <c r="U99" s="33">
        <f t="shared" si="11"/>
        <v>0</v>
      </c>
    </row>
    <row r="100" spans="1:21" x14ac:dyDescent="0.3">
      <c r="A100" s="203">
        <v>77295</v>
      </c>
      <c r="B100" s="203">
        <v>26</v>
      </c>
      <c r="C100" s="204" t="s">
        <v>167</v>
      </c>
      <c r="D100" s="31"/>
      <c r="E100" s="31"/>
      <c r="F100" s="31"/>
      <c r="G100" s="31"/>
      <c r="H100" s="31"/>
      <c r="I100" s="22">
        <v>232.42</v>
      </c>
      <c r="K100" s="32"/>
      <c r="L100" s="33">
        <f t="shared" si="8"/>
        <v>0</v>
      </c>
      <c r="N100" s="32"/>
      <c r="O100" s="33">
        <f t="shared" si="9"/>
        <v>0</v>
      </c>
      <c r="Q100" s="32"/>
      <c r="R100" s="33">
        <f t="shared" si="10"/>
        <v>0</v>
      </c>
      <c r="T100" s="32"/>
      <c r="U100" s="33">
        <f t="shared" si="11"/>
        <v>0</v>
      </c>
    </row>
    <row r="101" spans="1:21" x14ac:dyDescent="0.3">
      <c r="A101" s="203">
        <v>77295</v>
      </c>
      <c r="B101" s="203" t="s">
        <v>166</v>
      </c>
      <c r="C101" s="204" t="s">
        <v>167</v>
      </c>
      <c r="D101" s="31"/>
      <c r="E101" s="31"/>
      <c r="F101" s="31"/>
      <c r="G101" s="31"/>
      <c r="H101" s="31"/>
      <c r="I101" s="22">
        <v>265.62</v>
      </c>
      <c r="K101" s="32"/>
      <c r="L101" s="33">
        <f t="shared" si="8"/>
        <v>0</v>
      </c>
      <c r="N101" s="32"/>
      <c r="O101" s="33">
        <f t="shared" si="9"/>
        <v>0</v>
      </c>
      <c r="Q101" s="32"/>
      <c r="R101" s="33">
        <f t="shared" si="10"/>
        <v>0</v>
      </c>
      <c r="T101" s="32"/>
      <c r="U101" s="33">
        <f t="shared" si="11"/>
        <v>0</v>
      </c>
    </row>
    <row r="102" spans="1:21" ht="28.2" x14ac:dyDescent="0.3">
      <c r="A102" s="205">
        <v>77299</v>
      </c>
      <c r="B102" s="203"/>
      <c r="C102" s="204" t="s">
        <v>79</v>
      </c>
      <c r="D102" s="31"/>
      <c r="E102" s="31"/>
      <c r="F102" s="31"/>
      <c r="G102" s="31"/>
      <c r="H102" s="31"/>
      <c r="I102" s="22">
        <v>0</v>
      </c>
      <c r="K102" s="32"/>
      <c r="L102" s="33">
        <f t="shared" si="8"/>
        <v>0</v>
      </c>
      <c r="N102" s="32"/>
      <c r="O102" s="33">
        <f t="shared" si="9"/>
        <v>0</v>
      </c>
      <c r="Q102" s="32"/>
      <c r="R102" s="33">
        <f t="shared" si="10"/>
        <v>0</v>
      </c>
      <c r="T102" s="32"/>
      <c r="U102" s="33">
        <f t="shared" si="11"/>
        <v>0</v>
      </c>
    </row>
    <row r="103" spans="1:21" x14ac:dyDescent="0.3">
      <c r="A103" s="203">
        <v>77300</v>
      </c>
      <c r="B103" s="203"/>
      <c r="C103" s="204" t="s">
        <v>80</v>
      </c>
      <c r="D103" s="31"/>
      <c r="E103" s="31"/>
      <c r="F103" s="31"/>
      <c r="G103" s="31"/>
      <c r="H103" s="31"/>
      <c r="I103" s="22">
        <v>67.849999999999994</v>
      </c>
      <c r="K103" s="32"/>
      <c r="L103" s="33">
        <f t="shared" si="8"/>
        <v>0</v>
      </c>
      <c r="N103" s="32"/>
      <c r="O103" s="33">
        <f t="shared" si="9"/>
        <v>0</v>
      </c>
      <c r="Q103" s="32"/>
      <c r="R103" s="33">
        <f t="shared" si="10"/>
        <v>0</v>
      </c>
      <c r="T103" s="32"/>
      <c r="U103" s="33">
        <f t="shared" si="11"/>
        <v>0</v>
      </c>
    </row>
    <row r="104" spans="1:21" x14ac:dyDescent="0.3">
      <c r="A104" s="203">
        <v>77300</v>
      </c>
      <c r="B104" s="203">
        <v>26</v>
      </c>
      <c r="C104" s="204" t="s">
        <v>80</v>
      </c>
      <c r="D104" s="31"/>
      <c r="E104" s="31"/>
      <c r="F104" s="31"/>
      <c r="G104" s="31"/>
      <c r="H104" s="31"/>
      <c r="I104" s="22">
        <v>33.56</v>
      </c>
      <c r="K104" s="32"/>
      <c r="L104" s="33">
        <f t="shared" si="8"/>
        <v>0</v>
      </c>
      <c r="N104" s="32"/>
      <c r="O104" s="33">
        <f t="shared" si="9"/>
        <v>0</v>
      </c>
      <c r="Q104" s="32"/>
      <c r="R104" s="33">
        <f t="shared" si="10"/>
        <v>0</v>
      </c>
      <c r="T104" s="32"/>
      <c r="U104" s="33">
        <f t="shared" si="11"/>
        <v>0</v>
      </c>
    </row>
    <row r="105" spans="1:21" x14ac:dyDescent="0.3">
      <c r="A105" s="203">
        <v>77300</v>
      </c>
      <c r="B105" s="203" t="s">
        <v>166</v>
      </c>
      <c r="C105" s="204" t="s">
        <v>80</v>
      </c>
      <c r="D105" s="31"/>
      <c r="E105" s="31"/>
      <c r="F105" s="31"/>
      <c r="G105" s="31"/>
      <c r="H105" s="31"/>
      <c r="I105" s="22">
        <v>34.29</v>
      </c>
      <c r="K105" s="32"/>
      <c r="L105" s="33">
        <f t="shared" si="8"/>
        <v>0</v>
      </c>
      <c r="N105" s="32"/>
      <c r="O105" s="33">
        <f t="shared" si="9"/>
        <v>0</v>
      </c>
      <c r="Q105" s="32"/>
      <c r="R105" s="33">
        <f t="shared" si="10"/>
        <v>0</v>
      </c>
      <c r="T105" s="32"/>
      <c r="U105" s="33">
        <f t="shared" si="11"/>
        <v>0</v>
      </c>
    </row>
    <row r="106" spans="1:21" x14ac:dyDescent="0.3">
      <c r="A106" s="203">
        <v>77301</v>
      </c>
      <c r="B106" s="203"/>
      <c r="C106" s="204" t="s">
        <v>81</v>
      </c>
      <c r="D106" s="31"/>
      <c r="E106" s="31"/>
      <c r="F106" s="31"/>
      <c r="G106" s="31"/>
      <c r="H106" s="31"/>
      <c r="I106" s="22">
        <v>1949.2</v>
      </c>
      <c r="K106" s="32"/>
      <c r="L106" s="33">
        <f t="shared" si="8"/>
        <v>0</v>
      </c>
      <c r="N106" s="32"/>
      <c r="O106" s="33">
        <f t="shared" si="9"/>
        <v>0</v>
      </c>
      <c r="Q106" s="32"/>
      <c r="R106" s="33">
        <f t="shared" si="10"/>
        <v>0</v>
      </c>
      <c r="T106" s="32"/>
      <c r="U106" s="33">
        <f t="shared" si="11"/>
        <v>0</v>
      </c>
    </row>
    <row r="107" spans="1:21" x14ac:dyDescent="0.3">
      <c r="A107" s="203">
        <v>77301</v>
      </c>
      <c r="B107" s="203">
        <v>26</v>
      </c>
      <c r="C107" s="204" t="s">
        <v>81</v>
      </c>
      <c r="D107" s="31"/>
      <c r="E107" s="31"/>
      <c r="F107" s="31"/>
      <c r="G107" s="31"/>
      <c r="H107" s="31"/>
      <c r="I107" s="22">
        <v>432.71</v>
      </c>
      <c r="K107" s="32"/>
      <c r="L107" s="33">
        <f t="shared" si="8"/>
        <v>0</v>
      </c>
      <c r="N107" s="32"/>
      <c r="O107" s="33">
        <f t="shared" si="9"/>
        <v>0</v>
      </c>
      <c r="Q107" s="32"/>
      <c r="R107" s="33">
        <f t="shared" si="10"/>
        <v>0</v>
      </c>
      <c r="T107" s="32"/>
      <c r="U107" s="33">
        <f t="shared" si="11"/>
        <v>0</v>
      </c>
    </row>
    <row r="108" spans="1:21" x14ac:dyDescent="0.3">
      <c r="A108" s="203">
        <v>77301</v>
      </c>
      <c r="B108" s="203" t="s">
        <v>166</v>
      </c>
      <c r="C108" s="204" t="s">
        <v>81</v>
      </c>
      <c r="D108" s="31"/>
      <c r="E108" s="31"/>
      <c r="F108" s="31"/>
      <c r="G108" s="31"/>
      <c r="H108" s="31"/>
      <c r="I108" s="22">
        <v>1516.48</v>
      </c>
      <c r="K108" s="32"/>
      <c r="L108" s="33">
        <f t="shared" si="8"/>
        <v>0</v>
      </c>
      <c r="N108" s="32"/>
      <c r="O108" s="33">
        <f t="shared" si="9"/>
        <v>0</v>
      </c>
      <c r="Q108" s="32"/>
      <c r="R108" s="33">
        <f t="shared" si="10"/>
        <v>0</v>
      </c>
      <c r="T108" s="32"/>
      <c r="U108" s="33">
        <f t="shared" si="11"/>
        <v>0</v>
      </c>
    </row>
    <row r="109" spans="1:21" ht="42" x14ac:dyDescent="0.3">
      <c r="A109" s="203">
        <v>77306</v>
      </c>
      <c r="B109" s="203"/>
      <c r="C109" s="204" t="s">
        <v>82</v>
      </c>
      <c r="D109" s="31"/>
      <c r="E109" s="31"/>
      <c r="F109" s="31"/>
      <c r="G109" s="31"/>
      <c r="H109" s="31"/>
      <c r="I109" s="22">
        <v>152.66</v>
      </c>
      <c r="K109" s="32"/>
      <c r="L109" s="33">
        <f t="shared" si="8"/>
        <v>0</v>
      </c>
      <c r="N109" s="32"/>
      <c r="O109" s="33">
        <f t="shared" si="9"/>
        <v>0</v>
      </c>
      <c r="Q109" s="32"/>
      <c r="R109" s="33">
        <f t="shared" si="10"/>
        <v>0</v>
      </c>
      <c r="T109" s="32"/>
      <c r="U109" s="33">
        <f t="shared" si="11"/>
        <v>0</v>
      </c>
    </row>
    <row r="110" spans="1:21" ht="42" x14ac:dyDescent="0.3">
      <c r="A110" s="203">
        <v>77306</v>
      </c>
      <c r="B110" s="203">
        <v>26</v>
      </c>
      <c r="C110" s="204" t="s">
        <v>82</v>
      </c>
      <c r="D110" s="31"/>
      <c r="E110" s="31"/>
      <c r="F110" s="31"/>
      <c r="G110" s="31"/>
      <c r="H110" s="31"/>
      <c r="I110" s="22">
        <v>76.150000000000006</v>
      </c>
      <c r="K110" s="32"/>
      <c r="L110" s="33">
        <f t="shared" si="8"/>
        <v>0</v>
      </c>
      <c r="N110" s="32"/>
      <c r="O110" s="33">
        <f t="shared" si="9"/>
        <v>0</v>
      </c>
      <c r="Q110" s="32"/>
      <c r="R110" s="33">
        <f t="shared" si="10"/>
        <v>0</v>
      </c>
      <c r="T110" s="32"/>
      <c r="U110" s="33">
        <f t="shared" si="11"/>
        <v>0</v>
      </c>
    </row>
    <row r="111" spans="1:21" ht="42" x14ac:dyDescent="0.3">
      <c r="A111" s="203">
        <v>77306</v>
      </c>
      <c r="B111" s="203" t="s">
        <v>166</v>
      </c>
      <c r="C111" s="204" t="s">
        <v>82</v>
      </c>
      <c r="D111" s="31"/>
      <c r="E111" s="31"/>
      <c r="F111" s="31"/>
      <c r="G111" s="31"/>
      <c r="H111" s="31"/>
      <c r="I111" s="22">
        <v>76.510000000000005</v>
      </c>
      <c r="K111" s="32"/>
      <c r="L111" s="33">
        <f t="shared" si="8"/>
        <v>0</v>
      </c>
      <c r="N111" s="32"/>
      <c r="O111" s="33">
        <f t="shared" si="9"/>
        <v>0</v>
      </c>
      <c r="Q111" s="32"/>
      <c r="R111" s="33">
        <f t="shared" si="10"/>
        <v>0</v>
      </c>
      <c r="T111" s="32"/>
      <c r="U111" s="33">
        <f t="shared" si="11"/>
        <v>0</v>
      </c>
    </row>
    <row r="112" spans="1:21" ht="42" x14ac:dyDescent="0.3">
      <c r="A112" s="203">
        <v>77307</v>
      </c>
      <c r="B112" s="203"/>
      <c r="C112" s="204" t="s">
        <v>83</v>
      </c>
      <c r="D112" s="31"/>
      <c r="E112" s="31"/>
      <c r="F112" s="31"/>
      <c r="G112" s="31"/>
      <c r="H112" s="31"/>
      <c r="I112" s="22">
        <v>295.93</v>
      </c>
      <c r="K112" s="32"/>
      <c r="L112" s="33">
        <f t="shared" ref="L112:L175" si="12">(K112*D112*$C$14)+(K112*E112*$D$14)+(K112*F112*$E$14)+(K112*G112*$F$14)+(K112*H112*$G$14)+(K112*I112*$H$14)</f>
        <v>0</v>
      </c>
      <c r="N112" s="32"/>
      <c r="O112" s="33">
        <f t="shared" ref="O112:O175" si="13">(N112*D112*$C$14)+(N112*E112*$D$14)+(N112*F112*$E$14)+(N112*G112*$F$14)+(N112*H112*$G$14)+(N112*I112*$H$14)</f>
        <v>0</v>
      </c>
      <c r="Q112" s="32"/>
      <c r="R112" s="33">
        <f t="shared" ref="R112:R175" si="14">(Q112*D112*$C$14)+(Q112*E112*$D$14)+(Q112*F112*$E$14)+(Q112*G112*$F$14)+(Q112*H112*$G$14)+(Q112*I112*$H$14)</f>
        <v>0</v>
      </c>
      <c r="T112" s="32"/>
      <c r="U112" s="33">
        <f t="shared" ref="U112:U175" si="15">(T112*D112*$C$14)+(T112*E112*$D$14)+(T112*F112*$E$14)+(T112*G112*$F$14)+(T112*H112*$G$14)+(T112*I112*$H$14)</f>
        <v>0</v>
      </c>
    </row>
    <row r="113" spans="1:21" ht="42" x14ac:dyDescent="0.3">
      <c r="A113" s="203">
        <v>77307</v>
      </c>
      <c r="B113" s="203">
        <v>26</v>
      </c>
      <c r="C113" s="204" t="s">
        <v>83</v>
      </c>
      <c r="D113" s="31"/>
      <c r="E113" s="31"/>
      <c r="F113" s="31"/>
      <c r="G113" s="31"/>
      <c r="H113" s="31"/>
      <c r="I113" s="22">
        <v>157.35</v>
      </c>
      <c r="K113" s="32"/>
      <c r="L113" s="33">
        <f t="shared" si="12"/>
        <v>0</v>
      </c>
      <c r="N113" s="32"/>
      <c r="O113" s="33">
        <f t="shared" si="13"/>
        <v>0</v>
      </c>
      <c r="Q113" s="32"/>
      <c r="R113" s="33">
        <f t="shared" si="14"/>
        <v>0</v>
      </c>
      <c r="T113" s="32"/>
      <c r="U113" s="33">
        <f t="shared" si="15"/>
        <v>0</v>
      </c>
    </row>
    <row r="114" spans="1:21" ht="42" x14ac:dyDescent="0.3">
      <c r="A114" s="203">
        <v>77307</v>
      </c>
      <c r="B114" s="203" t="s">
        <v>166</v>
      </c>
      <c r="C114" s="204" t="s">
        <v>83</v>
      </c>
      <c r="D114" s="31"/>
      <c r="E114" s="31"/>
      <c r="F114" s="31"/>
      <c r="G114" s="31"/>
      <c r="H114" s="31"/>
      <c r="I114" s="22">
        <v>138.58000000000001</v>
      </c>
      <c r="K114" s="32"/>
      <c r="L114" s="33">
        <f t="shared" si="12"/>
        <v>0</v>
      </c>
      <c r="N114" s="32"/>
      <c r="O114" s="33">
        <f t="shared" si="13"/>
        <v>0</v>
      </c>
      <c r="Q114" s="32"/>
      <c r="R114" s="33">
        <f t="shared" si="14"/>
        <v>0</v>
      </c>
      <c r="T114" s="32"/>
      <c r="U114" s="33">
        <f t="shared" si="15"/>
        <v>0</v>
      </c>
    </row>
    <row r="115" spans="1:21" ht="28.2" x14ac:dyDescent="0.3">
      <c r="A115" s="203">
        <v>77316</v>
      </c>
      <c r="B115" s="203"/>
      <c r="C115" s="204" t="s">
        <v>84</v>
      </c>
      <c r="D115" s="31"/>
      <c r="E115" s="31"/>
      <c r="F115" s="31"/>
      <c r="G115" s="31"/>
      <c r="H115" s="31"/>
      <c r="I115" s="22">
        <v>222.67</v>
      </c>
      <c r="K115" s="32"/>
      <c r="L115" s="33">
        <f t="shared" si="12"/>
        <v>0</v>
      </c>
      <c r="N115" s="32"/>
      <c r="O115" s="33">
        <f t="shared" si="13"/>
        <v>0</v>
      </c>
      <c r="Q115" s="32"/>
      <c r="R115" s="33">
        <f t="shared" si="14"/>
        <v>0</v>
      </c>
      <c r="T115" s="32"/>
      <c r="U115" s="33">
        <f t="shared" si="15"/>
        <v>0</v>
      </c>
    </row>
    <row r="116" spans="1:21" ht="28.2" x14ac:dyDescent="0.3">
      <c r="A116" s="203">
        <v>77316</v>
      </c>
      <c r="B116" s="203">
        <v>26</v>
      </c>
      <c r="C116" s="204" t="s">
        <v>84</v>
      </c>
      <c r="D116" s="31"/>
      <c r="E116" s="31"/>
      <c r="F116" s="31"/>
      <c r="G116" s="31"/>
      <c r="H116" s="31"/>
      <c r="I116" s="22">
        <v>76.150000000000006</v>
      </c>
      <c r="K116" s="32"/>
      <c r="L116" s="33">
        <f t="shared" si="12"/>
        <v>0</v>
      </c>
      <c r="N116" s="32"/>
      <c r="O116" s="33">
        <f t="shared" si="13"/>
        <v>0</v>
      </c>
      <c r="Q116" s="32"/>
      <c r="R116" s="33">
        <f t="shared" si="14"/>
        <v>0</v>
      </c>
      <c r="T116" s="32"/>
      <c r="U116" s="33">
        <f t="shared" si="15"/>
        <v>0</v>
      </c>
    </row>
    <row r="117" spans="1:21" ht="28.2" x14ac:dyDescent="0.3">
      <c r="A117" s="203">
        <v>77316</v>
      </c>
      <c r="B117" s="203" t="s">
        <v>166</v>
      </c>
      <c r="C117" s="204" t="s">
        <v>84</v>
      </c>
      <c r="D117" s="31"/>
      <c r="E117" s="31"/>
      <c r="F117" s="31"/>
      <c r="G117" s="31"/>
      <c r="H117" s="31"/>
      <c r="I117" s="22">
        <v>146.52000000000001</v>
      </c>
      <c r="K117" s="32"/>
      <c r="L117" s="33">
        <f t="shared" si="12"/>
        <v>0</v>
      </c>
      <c r="N117" s="32"/>
      <c r="O117" s="33">
        <f t="shared" si="13"/>
        <v>0</v>
      </c>
      <c r="Q117" s="32"/>
      <c r="R117" s="33">
        <f t="shared" si="14"/>
        <v>0</v>
      </c>
      <c r="T117" s="32"/>
      <c r="U117" s="33">
        <f t="shared" si="15"/>
        <v>0</v>
      </c>
    </row>
    <row r="118" spans="1:21" ht="28.2" x14ac:dyDescent="0.3">
      <c r="A118" s="203">
        <v>77317</v>
      </c>
      <c r="B118" s="203"/>
      <c r="C118" s="204" t="s">
        <v>85</v>
      </c>
      <c r="D118" s="31"/>
      <c r="E118" s="31"/>
      <c r="F118" s="31"/>
      <c r="G118" s="31"/>
      <c r="H118" s="31"/>
      <c r="I118" s="22">
        <v>291.95999999999998</v>
      </c>
      <c r="K118" s="32"/>
      <c r="L118" s="33">
        <f t="shared" si="12"/>
        <v>0</v>
      </c>
      <c r="N118" s="32"/>
      <c r="O118" s="33">
        <f t="shared" si="13"/>
        <v>0</v>
      </c>
      <c r="Q118" s="32"/>
      <c r="R118" s="33">
        <f t="shared" si="14"/>
        <v>0</v>
      </c>
      <c r="T118" s="32"/>
      <c r="U118" s="33">
        <f t="shared" si="15"/>
        <v>0</v>
      </c>
    </row>
    <row r="119" spans="1:21" ht="28.2" x14ac:dyDescent="0.3">
      <c r="A119" s="203">
        <v>77317</v>
      </c>
      <c r="B119" s="203">
        <v>26</v>
      </c>
      <c r="C119" s="204" t="s">
        <v>85</v>
      </c>
      <c r="D119" s="31"/>
      <c r="E119" s="31"/>
      <c r="F119" s="31"/>
      <c r="G119" s="31"/>
      <c r="H119" s="31"/>
      <c r="I119" s="22">
        <v>99.97</v>
      </c>
      <c r="K119" s="32"/>
      <c r="L119" s="33">
        <f t="shared" si="12"/>
        <v>0</v>
      </c>
      <c r="N119" s="32"/>
      <c r="O119" s="33">
        <f t="shared" si="13"/>
        <v>0</v>
      </c>
      <c r="Q119" s="32"/>
      <c r="R119" s="33">
        <f t="shared" si="14"/>
        <v>0</v>
      </c>
      <c r="T119" s="32"/>
      <c r="U119" s="33">
        <f t="shared" si="15"/>
        <v>0</v>
      </c>
    </row>
    <row r="120" spans="1:21" ht="28.2" x14ac:dyDescent="0.3">
      <c r="A120" s="203">
        <v>77317</v>
      </c>
      <c r="B120" s="203" t="s">
        <v>166</v>
      </c>
      <c r="C120" s="204" t="s">
        <v>85</v>
      </c>
      <c r="D120" s="31"/>
      <c r="E120" s="31"/>
      <c r="F120" s="31"/>
      <c r="G120" s="31"/>
      <c r="H120" s="31"/>
      <c r="I120" s="22">
        <v>192</v>
      </c>
      <c r="K120" s="32"/>
      <c r="L120" s="33">
        <f t="shared" si="12"/>
        <v>0</v>
      </c>
      <c r="N120" s="32"/>
      <c r="O120" s="33">
        <f t="shared" si="13"/>
        <v>0</v>
      </c>
      <c r="Q120" s="32"/>
      <c r="R120" s="33">
        <f t="shared" si="14"/>
        <v>0</v>
      </c>
      <c r="T120" s="32"/>
      <c r="U120" s="33">
        <f t="shared" si="15"/>
        <v>0</v>
      </c>
    </row>
    <row r="121" spans="1:21" ht="28.2" x14ac:dyDescent="0.3">
      <c r="A121" s="203">
        <v>77318</v>
      </c>
      <c r="B121" s="203"/>
      <c r="C121" s="204" t="s">
        <v>86</v>
      </c>
      <c r="D121" s="31"/>
      <c r="E121" s="31"/>
      <c r="F121" s="31"/>
      <c r="G121" s="31"/>
      <c r="H121" s="31"/>
      <c r="I121" s="22">
        <v>417.56</v>
      </c>
      <c r="K121" s="32"/>
      <c r="L121" s="33">
        <f t="shared" si="12"/>
        <v>0</v>
      </c>
      <c r="N121" s="32"/>
      <c r="O121" s="33">
        <f t="shared" si="13"/>
        <v>0</v>
      </c>
      <c r="Q121" s="32"/>
      <c r="R121" s="33">
        <f t="shared" si="14"/>
        <v>0</v>
      </c>
      <c r="T121" s="32"/>
      <c r="U121" s="33">
        <f t="shared" si="15"/>
        <v>0</v>
      </c>
    </row>
    <row r="122" spans="1:21" ht="28.2" x14ac:dyDescent="0.3">
      <c r="A122" s="203">
        <v>77318</v>
      </c>
      <c r="B122" s="203">
        <v>26</v>
      </c>
      <c r="C122" s="204" t="s">
        <v>86</v>
      </c>
      <c r="D122" s="31"/>
      <c r="E122" s="31"/>
      <c r="F122" s="31"/>
      <c r="G122" s="31"/>
      <c r="H122" s="31"/>
      <c r="I122" s="22">
        <v>156.99</v>
      </c>
      <c r="K122" s="32"/>
      <c r="L122" s="33">
        <f t="shared" si="12"/>
        <v>0</v>
      </c>
      <c r="N122" s="32"/>
      <c r="O122" s="33">
        <f t="shared" si="13"/>
        <v>0</v>
      </c>
      <c r="Q122" s="32"/>
      <c r="R122" s="33">
        <f t="shared" si="14"/>
        <v>0</v>
      </c>
      <c r="T122" s="32"/>
      <c r="U122" s="33">
        <f t="shared" si="15"/>
        <v>0</v>
      </c>
    </row>
    <row r="123" spans="1:21" ht="28.2" x14ac:dyDescent="0.3">
      <c r="A123" s="203">
        <v>77318</v>
      </c>
      <c r="B123" s="203" t="s">
        <v>166</v>
      </c>
      <c r="C123" s="204" t="s">
        <v>86</v>
      </c>
      <c r="D123" s="31"/>
      <c r="E123" s="31"/>
      <c r="F123" s="31"/>
      <c r="G123" s="31"/>
      <c r="H123" s="31"/>
      <c r="I123" s="22">
        <v>260.57</v>
      </c>
      <c r="K123" s="32"/>
      <c r="L123" s="33">
        <f t="shared" si="12"/>
        <v>0</v>
      </c>
      <c r="N123" s="32"/>
      <c r="O123" s="33">
        <f t="shared" si="13"/>
        <v>0</v>
      </c>
      <c r="Q123" s="32"/>
      <c r="R123" s="33">
        <f t="shared" si="14"/>
        <v>0</v>
      </c>
      <c r="T123" s="32"/>
      <c r="U123" s="33">
        <f t="shared" si="15"/>
        <v>0</v>
      </c>
    </row>
    <row r="124" spans="1:21" ht="28.2" x14ac:dyDescent="0.3">
      <c r="A124" s="203">
        <v>77321</v>
      </c>
      <c r="B124" s="203"/>
      <c r="C124" s="204" t="s">
        <v>87</v>
      </c>
      <c r="D124" s="31"/>
      <c r="E124" s="31"/>
      <c r="F124" s="31"/>
      <c r="G124" s="31"/>
      <c r="H124" s="31"/>
      <c r="I124" s="22">
        <v>96.72</v>
      </c>
      <c r="K124" s="32"/>
      <c r="L124" s="33">
        <f t="shared" si="12"/>
        <v>0</v>
      </c>
      <c r="N124" s="32"/>
      <c r="O124" s="33">
        <f t="shared" si="13"/>
        <v>0</v>
      </c>
      <c r="Q124" s="32"/>
      <c r="R124" s="33">
        <f t="shared" si="14"/>
        <v>0</v>
      </c>
      <c r="T124" s="32"/>
      <c r="U124" s="33">
        <f t="shared" si="15"/>
        <v>0</v>
      </c>
    </row>
    <row r="125" spans="1:21" ht="28.2" x14ac:dyDescent="0.3">
      <c r="A125" s="203">
        <v>77321</v>
      </c>
      <c r="B125" s="203">
        <v>26</v>
      </c>
      <c r="C125" s="204" t="s">
        <v>87</v>
      </c>
      <c r="D125" s="31"/>
      <c r="E125" s="31"/>
      <c r="F125" s="31"/>
      <c r="G125" s="31"/>
      <c r="H125" s="31"/>
      <c r="I125" s="22">
        <v>52.33</v>
      </c>
      <c r="K125" s="32"/>
      <c r="L125" s="33">
        <f t="shared" si="12"/>
        <v>0</v>
      </c>
      <c r="N125" s="32"/>
      <c r="O125" s="33">
        <f t="shared" si="13"/>
        <v>0</v>
      </c>
      <c r="Q125" s="32"/>
      <c r="R125" s="33">
        <f t="shared" si="14"/>
        <v>0</v>
      </c>
      <c r="T125" s="32"/>
      <c r="U125" s="33">
        <f t="shared" si="15"/>
        <v>0</v>
      </c>
    </row>
    <row r="126" spans="1:21" ht="28.2" x14ac:dyDescent="0.3">
      <c r="A126" s="203">
        <v>77321</v>
      </c>
      <c r="B126" s="203" t="s">
        <v>166</v>
      </c>
      <c r="C126" s="204" t="s">
        <v>87</v>
      </c>
      <c r="D126" s="31"/>
      <c r="E126" s="31"/>
      <c r="F126" s="31"/>
      <c r="G126" s="31"/>
      <c r="H126" s="31"/>
      <c r="I126" s="22">
        <v>44.39</v>
      </c>
      <c r="K126" s="32"/>
      <c r="L126" s="33">
        <f t="shared" si="12"/>
        <v>0</v>
      </c>
      <c r="N126" s="32"/>
      <c r="O126" s="33">
        <f t="shared" si="13"/>
        <v>0</v>
      </c>
      <c r="Q126" s="32"/>
      <c r="R126" s="33">
        <f t="shared" si="14"/>
        <v>0</v>
      </c>
      <c r="T126" s="32"/>
      <c r="U126" s="33">
        <f t="shared" si="15"/>
        <v>0</v>
      </c>
    </row>
    <row r="127" spans="1:21" x14ac:dyDescent="0.3">
      <c r="A127" s="203">
        <v>77331</v>
      </c>
      <c r="B127" s="203"/>
      <c r="C127" s="204" t="s">
        <v>88</v>
      </c>
      <c r="D127" s="31"/>
      <c r="E127" s="31"/>
      <c r="F127" s="31"/>
      <c r="G127" s="31"/>
      <c r="H127" s="31"/>
      <c r="I127" s="22">
        <v>66.400000000000006</v>
      </c>
      <c r="K127" s="32"/>
      <c r="L127" s="33">
        <f t="shared" si="12"/>
        <v>0</v>
      </c>
      <c r="N127" s="32"/>
      <c r="O127" s="33">
        <f t="shared" si="13"/>
        <v>0</v>
      </c>
      <c r="Q127" s="32"/>
      <c r="R127" s="33">
        <f t="shared" si="14"/>
        <v>0</v>
      </c>
      <c r="T127" s="32"/>
      <c r="U127" s="33">
        <f t="shared" si="15"/>
        <v>0</v>
      </c>
    </row>
    <row r="128" spans="1:21" x14ac:dyDescent="0.3">
      <c r="A128" s="203">
        <v>77331</v>
      </c>
      <c r="B128" s="203">
        <v>26</v>
      </c>
      <c r="C128" s="204" t="s">
        <v>88</v>
      </c>
      <c r="D128" s="31"/>
      <c r="E128" s="31"/>
      <c r="F128" s="31"/>
      <c r="G128" s="31"/>
      <c r="H128" s="31"/>
      <c r="I128" s="22">
        <v>47.28</v>
      </c>
      <c r="K128" s="32"/>
      <c r="L128" s="33">
        <f t="shared" si="12"/>
        <v>0</v>
      </c>
      <c r="N128" s="32"/>
      <c r="O128" s="33">
        <f t="shared" si="13"/>
        <v>0</v>
      </c>
      <c r="Q128" s="32"/>
      <c r="R128" s="33">
        <f t="shared" si="14"/>
        <v>0</v>
      </c>
      <c r="T128" s="32"/>
      <c r="U128" s="33">
        <f t="shared" si="15"/>
        <v>0</v>
      </c>
    </row>
    <row r="129" spans="1:21" x14ac:dyDescent="0.3">
      <c r="A129" s="203">
        <v>77331</v>
      </c>
      <c r="B129" s="203" t="s">
        <v>166</v>
      </c>
      <c r="C129" s="204" t="s">
        <v>88</v>
      </c>
      <c r="D129" s="31"/>
      <c r="E129" s="31"/>
      <c r="F129" s="31"/>
      <c r="G129" s="31"/>
      <c r="H129" s="31"/>
      <c r="I129" s="22">
        <v>19.13</v>
      </c>
      <c r="K129" s="32"/>
      <c r="L129" s="33">
        <f t="shared" si="12"/>
        <v>0</v>
      </c>
      <c r="N129" s="32"/>
      <c r="O129" s="33">
        <f t="shared" si="13"/>
        <v>0</v>
      </c>
      <c r="Q129" s="32"/>
      <c r="R129" s="33">
        <f t="shared" si="14"/>
        <v>0</v>
      </c>
      <c r="T129" s="32"/>
      <c r="U129" s="33">
        <f t="shared" si="15"/>
        <v>0</v>
      </c>
    </row>
    <row r="130" spans="1:21" x14ac:dyDescent="0.3">
      <c r="A130" s="203">
        <v>77332</v>
      </c>
      <c r="B130" s="203"/>
      <c r="C130" s="204" t="s">
        <v>89</v>
      </c>
      <c r="D130" s="31"/>
      <c r="E130" s="31"/>
      <c r="F130" s="31"/>
      <c r="G130" s="31"/>
      <c r="H130" s="31"/>
      <c r="I130" s="22">
        <v>48.360063999999994</v>
      </c>
      <c r="K130" s="32"/>
      <c r="L130" s="33">
        <f t="shared" si="12"/>
        <v>0</v>
      </c>
      <c r="N130" s="32"/>
      <c r="O130" s="33">
        <f t="shared" si="13"/>
        <v>0</v>
      </c>
      <c r="Q130" s="32"/>
      <c r="R130" s="33">
        <f t="shared" si="14"/>
        <v>0</v>
      </c>
      <c r="T130" s="32"/>
      <c r="U130" s="33">
        <f t="shared" si="15"/>
        <v>0</v>
      </c>
    </row>
    <row r="131" spans="1:21" x14ac:dyDescent="0.3">
      <c r="A131" s="203">
        <v>77332</v>
      </c>
      <c r="B131" s="203">
        <v>26</v>
      </c>
      <c r="C131" s="204" t="s">
        <v>89</v>
      </c>
      <c r="D131" s="31"/>
      <c r="E131" s="31"/>
      <c r="F131" s="31"/>
      <c r="G131" s="31"/>
      <c r="H131" s="31"/>
      <c r="I131" s="22">
        <v>24.540928000000001</v>
      </c>
      <c r="K131" s="32"/>
      <c r="L131" s="33">
        <f t="shared" si="12"/>
        <v>0</v>
      </c>
      <c r="N131" s="32"/>
      <c r="O131" s="33">
        <f t="shared" si="13"/>
        <v>0</v>
      </c>
      <c r="Q131" s="32"/>
      <c r="R131" s="33">
        <f t="shared" si="14"/>
        <v>0</v>
      </c>
      <c r="T131" s="32"/>
      <c r="U131" s="33">
        <f t="shared" si="15"/>
        <v>0</v>
      </c>
    </row>
    <row r="132" spans="1:21" x14ac:dyDescent="0.3">
      <c r="A132" s="203">
        <v>77332</v>
      </c>
      <c r="B132" s="203" t="s">
        <v>166</v>
      </c>
      <c r="C132" s="204" t="s">
        <v>89</v>
      </c>
      <c r="D132" s="31"/>
      <c r="E132" s="31"/>
      <c r="F132" s="31"/>
      <c r="G132" s="31"/>
      <c r="H132" s="31"/>
      <c r="I132" s="22">
        <v>23.819136</v>
      </c>
      <c r="K132" s="32"/>
      <c r="L132" s="33">
        <f t="shared" si="12"/>
        <v>0</v>
      </c>
      <c r="N132" s="32"/>
      <c r="O132" s="33">
        <f t="shared" si="13"/>
        <v>0</v>
      </c>
      <c r="Q132" s="32"/>
      <c r="R132" s="33">
        <f t="shared" si="14"/>
        <v>0</v>
      </c>
      <c r="T132" s="32"/>
      <c r="U132" s="33">
        <f t="shared" si="15"/>
        <v>0</v>
      </c>
    </row>
    <row r="133" spans="1:21" ht="28.2" x14ac:dyDescent="0.3">
      <c r="A133" s="203">
        <v>77333</v>
      </c>
      <c r="B133" s="203"/>
      <c r="C133" s="204" t="s">
        <v>90</v>
      </c>
      <c r="D133" s="31"/>
      <c r="E133" s="31"/>
      <c r="F133" s="31"/>
      <c r="G133" s="31"/>
      <c r="H133" s="31"/>
      <c r="I133" s="22">
        <v>123.06553599999999</v>
      </c>
      <c r="K133" s="32"/>
      <c r="L133" s="33">
        <f t="shared" si="12"/>
        <v>0</v>
      </c>
      <c r="N133" s="32"/>
      <c r="O133" s="33">
        <f t="shared" si="13"/>
        <v>0</v>
      </c>
      <c r="Q133" s="32"/>
      <c r="R133" s="33">
        <f t="shared" si="14"/>
        <v>0</v>
      </c>
      <c r="T133" s="32"/>
      <c r="U133" s="33">
        <f t="shared" si="15"/>
        <v>0</v>
      </c>
    </row>
    <row r="134" spans="1:21" ht="28.2" x14ac:dyDescent="0.3">
      <c r="A134" s="203">
        <v>77333</v>
      </c>
      <c r="B134" s="203">
        <v>26</v>
      </c>
      <c r="C134" s="204" t="s">
        <v>90</v>
      </c>
      <c r="D134" s="31"/>
      <c r="E134" s="31"/>
      <c r="F134" s="31"/>
      <c r="G134" s="31"/>
      <c r="H134" s="31"/>
      <c r="I134" s="22">
        <v>40.781247999999991</v>
      </c>
      <c r="K134" s="32"/>
      <c r="L134" s="33">
        <f t="shared" si="12"/>
        <v>0</v>
      </c>
      <c r="N134" s="32"/>
      <c r="O134" s="33">
        <f t="shared" si="13"/>
        <v>0</v>
      </c>
      <c r="Q134" s="32"/>
      <c r="R134" s="33">
        <f t="shared" si="14"/>
        <v>0</v>
      </c>
      <c r="T134" s="32"/>
      <c r="U134" s="33">
        <f t="shared" si="15"/>
        <v>0</v>
      </c>
    </row>
    <row r="135" spans="1:21" ht="28.2" x14ac:dyDescent="0.3">
      <c r="A135" s="203">
        <v>77333</v>
      </c>
      <c r="B135" s="203" t="s">
        <v>166</v>
      </c>
      <c r="C135" s="204" t="s">
        <v>90</v>
      </c>
      <c r="D135" s="31"/>
      <c r="E135" s="31"/>
      <c r="F135" s="31"/>
      <c r="G135" s="31"/>
      <c r="H135" s="31"/>
      <c r="I135" s="22">
        <v>82.284287999999989</v>
      </c>
      <c r="K135" s="32"/>
      <c r="L135" s="33">
        <f t="shared" si="12"/>
        <v>0</v>
      </c>
      <c r="N135" s="32"/>
      <c r="O135" s="33">
        <f t="shared" si="13"/>
        <v>0</v>
      </c>
      <c r="Q135" s="32"/>
      <c r="R135" s="33">
        <f t="shared" si="14"/>
        <v>0</v>
      </c>
      <c r="T135" s="32"/>
      <c r="U135" s="33">
        <f t="shared" si="15"/>
        <v>0</v>
      </c>
    </row>
    <row r="136" spans="1:21" ht="28.2" x14ac:dyDescent="0.3">
      <c r="A136" s="203">
        <v>77334</v>
      </c>
      <c r="B136" s="203"/>
      <c r="C136" s="204" t="s">
        <v>91</v>
      </c>
      <c r="D136" s="31"/>
      <c r="E136" s="31"/>
      <c r="F136" s="31"/>
      <c r="G136" s="31"/>
      <c r="H136" s="31"/>
      <c r="I136" s="22">
        <v>130.28</v>
      </c>
      <c r="K136" s="32"/>
      <c r="L136" s="33">
        <f t="shared" si="12"/>
        <v>0</v>
      </c>
      <c r="N136" s="32"/>
      <c r="O136" s="33">
        <f t="shared" si="13"/>
        <v>0</v>
      </c>
      <c r="Q136" s="32"/>
      <c r="R136" s="33">
        <f t="shared" si="14"/>
        <v>0</v>
      </c>
      <c r="T136" s="32"/>
      <c r="U136" s="33">
        <f t="shared" si="15"/>
        <v>0</v>
      </c>
    </row>
    <row r="137" spans="1:21" ht="28.2" x14ac:dyDescent="0.3">
      <c r="A137" s="203">
        <v>77334</v>
      </c>
      <c r="B137" s="203">
        <v>26</v>
      </c>
      <c r="C137" s="204" t="s">
        <v>91</v>
      </c>
      <c r="D137" s="31"/>
      <c r="E137" s="31"/>
      <c r="F137" s="31"/>
      <c r="G137" s="31"/>
      <c r="H137" s="31"/>
      <c r="I137" s="22">
        <v>62.8</v>
      </c>
      <c r="K137" s="32"/>
      <c r="L137" s="33">
        <f t="shared" si="12"/>
        <v>0</v>
      </c>
      <c r="N137" s="32"/>
      <c r="O137" s="33">
        <f t="shared" si="13"/>
        <v>0</v>
      </c>
      <c r="Q137" s="32"/>
      <c r="R137" s="33">
        <f t="shared" si="14"/>
        <v>0</v>
      </c>
      <c r="T137" s="32"/>
      <c r="U137" s="33">
        <f t="shared" si="15"/>
        <v>0</v>
      </c>
    </row>
    <row r="138" spans="1:21" ht="28.2" x14ac:dyDescent="0.3">
      <c r="A138" s="203">
        <v>77334</v>
      </c>
      <c r="B138" s="203" t="s">
        <v>166</v>
      </c>
      <c r="C138" s="204" t="s">
        <v>91</v>
      </c>
      <c r="D138" s="31"/>
      <c r="E138" s="31"/>
      <c r="F138" s="31"/>
      <c r="G138" s="31"/>
      <c r="H138" s="31"/>
      <c r="I138" s="22">
        <v>67.489999999999995</v>
      </c>
      <c r="K138" s="32"/>
      <c r="L138" s="33">
        <f t="shared" si="12"/>
        <v>0</v>
      </c>
      <c r="N138" s="32"/>
      <c r="O138" s="33">
        <f t="shared" si="13"/>
        <v>0</v>
      </c>
      <c r="Q138" s="32"/>
      <c r="R138" s="33">
        <f t="shared" si="14"/>
        <v>0</v>
      </c>
      <c r="T138" s="32"/>
      <c r="U138" s="33">
        <f t="shared" si="15"/>
        <v>0</v>
      </c>
    </row>
    <row r="139" spans="1:21" ht="28.2" x14ac:dyDescent="0.3">
      <c r="A139" s="203">
        <v>77336</v>
      </c>
      <c r="B139" s="203"/>
      <c r="C139" s="204" t="s">
        <v>92</v>
      </c>
      <c r="D139" s="31"/>
      <c r="E139" s="31"/>
      <c r="F139" s="31"/>
      <c r="G139" s="31"/>
      <c r="H139" s="31"/>
      <c r="I139" s="22">
        <v>81.2</v>
      </c>
      <c r="K139" s="32"/>
      <c r="L139" s="33">
        <f t="shared" si="12"/>
        <v>0</v>
      </c>
      <c r="N139" s="32"/>
      <c r="O139" s="33">
        <f t="shared" si="13"/>
        <v>0</v>
      </c>
      <c r="Q139" s="32"/>
      <c r="R139" s="33">
        <f t="shared" si="14"/>
        <v>0</v>
      </c>
      <c r="T139" s="32"/>
      <c r="U139" s="33">
        <f t="shared" si="15"/>
        <v>0</v>
      </c>
    </row>
    <row r="140" spans="1:21" ht="28.2" x14ac:dyDescent="0.3">
      <c r="A140" s="203">
        <v>77338</v>
      </c>
      <c r="B140" s="203"/>
      <c r="C140" s="204" t="s">
        <v>93</v>
      </c>
      <c r="D140" s="31"/>
      <c r="E140" s="31"/>
      <c r="F140" s="31"/>
      <c r="G140" s="31"/>
      <c r="H140" s="31"/>
      <c r="I140" s="22">
        <v>497.31468799999999</v>
      </c>
      <c r="K140" s="32"/>
      <c r="L140" s="33">
        <f t="shared" si="12"/>
        <v>0</v>
      </c>
      <c r="N140" s="32"/>
      <c r="O140" s="33">
        <f t="shared" si="13"/>
        <v>0</v>
      </c>
      <c r="Q140" s="32"/>
      <c r="R140" s="33">
        <f t="shared" si="14"/>
        <v>0</v>
      </c>
      <c r="T140" s="32"/>
      <c r="U140" s="33">
        <f t="shared" si="15"/>
        <v>0</v>
      </c>
    </row>
    <row r="141" spans="1:21" ht="28.2" x14ac:dyDescent="0.3">
      <c r="A141" s="203">
        <v>77338</v>
      </c>
      <c r="B141" s="203">
        <v>26</v>
      </c>
      <c r="C141" s="204" t="s">
        <v>93</v>
      </c>
      <c r="D141" s="31"/>
      <c r="E141" s="31"/>
      <c r="F141" s="31"/>
      <c r="G141" s="31"/>
      <c r="H141" s="31"/>
      <c r="I141" s="22">
        <v>232.417024</v>
      </c>
      <c r="K141" s="32"/>
      <c r="L141" s="33">
        <f t="shared" si="12"/>
        <v>0</v>
      </c>
      <c r="N141" s="32"/>
      <c r="O141" s="33">
        <f t="shared" si="13"/>
        <v>0</v>
      </c>
      <c r="Q141" s="32"/>
      <c r="R141" s="33">
        <f t="shared" si="14"/>
        <v>0</v>
      </c>
      <c r="T141" s="32"/>
      <c r="U141" s="33">
        <f t="shared" si="15"/>
        <v>0</v>
      </c>
    </row>
    <row r="142" spans="1:21" ht="28.2" x14ac:dyDescent="0.3">
      <c r="A142" s="203">
        <v>77338</v>
      </c>
      <c r="B142" s="203" t="s">
        <v>166</v>
      </c>
      <c r="C142" s="204" t="s">
        <v>93</v>
      </c>
      <c r="D142" s="31"/>
      <c r="E142" s="31"/>
      <c r="F142" s="31"/>
      <c r="G142" s="31"/>
      <c r="H142" s="31"/>
      <c r="I142" s="22">
        <v>264.89766399999996</v>
      </c>
      <c r="K142" s="32"/>
      <c r="L142" s="33">
        <f t="shared" si="12"/>
        <v>0</v>
      </c>
      <c r="N142" s="32"/>
      <c r="O142" s="33">
        <f t="shared" si="13"/>
        <v>0</v>
      </c>
      <c r="Q142" s="32"/>
      <c r="R142" s="33">
        <f t="shared" si="14"/>
        <v>0</v>
      </c>
      <c r="T142" s="32"/>
      <c r="U142" s="33">
        <f t="shared" si="15"/>
        <v>0</v>
      </c>
    </row>
    <row r="143" spans="1:21" ht="28.2" x14ac:dyDescent="0.3">
      <c r="A143" s="203">
        <v>77370</v>
      </c>
      <c r="B143" s="203"/>
      <c r="C143" s="204" t="s">
        <v>94</v>
      </c>
      <c r="D143" s="31"/>
      <c r="E143" s="31"/>
      <c r="F143" s="31"/>
      <c r="G143" s="31"/>
      <c r="H143" s="31"/>
      <c r="I143" s="22">
        <v>126.67</v>
      </c>
      <c r="K143" s="32"/>
      <c r="L143" s="33">
        <f t="shared" si="12"/>
        <v>0</v>
      </c>
      <c r="N143" s="32"/>
      <c r="O143" s="33">
        <f t="shared" si="13"/>
        <v>0</v>
      </c>
      <c r="Q143" s="32"/>
      <c r="R143" s="33">
        <f t="shared" si="14"/>
        <v>0</v>
      </c>
      <c r="T143" s="32"/>
      <c r="U143" s="33">
        <f t="shared" si="15"/>
        <v>0</v>
      </c>
    </row>
    <row r="144" spans="1:21" ht="28.2" x14ac:dyDescent="0.3">
      <c r="A144" s="205">
        <v>77371</v>
      </c>
      <c r="B144" s="203"/>
      <c r="C144" s="204" t="s">
        <v>95</v>
      </c>
      <c r="D144" s="31"/>
      <c r="E144" s="31"/>
      <c r="F144" s="31"/>
      <c r="G144" s="31"/>
      <c r="H144" s="31"/>
      <c r="I144" s="22">
        <v>0</v>
      </c>
      <c r="K144" s="32"/>
      <c r="L144" s="33">
        <f t="shared" si="12"/>
        <v>0</v>
      </c>
      <c r="N144" s="32"/>
      <c r="O144" s="33">
        <f t="shared" si="13"/>
        <v>0</v>
      </c>
      <c r="Q144" s="32"/>
      <c r="R144" s="33">
        <f t="shared" si="14"/>
        <v>0</v>
      </c>
      <c r="T144" s="32"/>
      <c r="U144" s="33">
        <f t="shared" si="15"/>
        <v>0</v>
      </c>
    </row>
    <row r="145" spans="1:21" ht="28.2" x14ac:dyDescent="0.3">
      <c r="A145" s="203">
        <v>77372</v>
      </c>
      <c r="B145" s="203"/>
      <c r="C145" s="204" t="s">
        <v>96</v>
      </c>
      <c r="D145" s="31"/>
      <c r="E145" s="31"/>
      <c r="F145" s="31"/>
      <c r="G145" s="31"/>
      <c r="H145" s="31"/>
      <c r="I145" s="22">
        <v>1069.33</v>
      </c>
      <c r="K145" s="32"/>
      <c r="L145" s="33">
        <f t="shared" si="12"/>
        <v>0</v>
      </c>
      <c r="N145" s="32"/>
      <c r="O145" s="33">
        <f t="shared" si="13"/>
        <v>0</v>
      </c>
      <c r="Q145" s="32"/>
      <c r="R145" s="33">
        <f t="shared" si="14"/>
        <v>0</v>
      </c>
      <c r="T145" s="32"/>
      <c r="U145" s="33">
        <f t="shared" si="15"/>
        <v>0</v>
      </c>
    </row>
    <row r="146" spans="1:21" ht="28.2" x14ac:dyDescent="0.3">
      <c r="A146" s="203">
        <v>77373</v>
      </c>
      <c r="B146" s="203"/>
      <c r="C146" s="204" t="s">
        <v>97</v>
      </c>
      <c r="D146" s="31"/>
      <c r="E146" s="31"/>
      <c r="F146" s="31"/>
      <c r="G146" s="31"/>
      <c r="H146" s="31"/>
      <c r="I146" s="22">
        <v>1230.6600000000001</v>
      </c>
      <c r="K146" s="32"/>
      <c r="L146" s="33">
        <f t="shared" si="12"/>
        <v>0</v>
      </c>
      <c r="N146" s="32"/>
      <c r="O146" s="33">
        <f t="shared" si="13"/>
        <v>0</v>
      </c>
      <c r="Q146" s="32"/>
      <c r="R146" s="33">
        <f t="shared" si="14"/>
        <v>0</v>
      </c>
      <c r="T146" s="32"/>
      <c r="U146" s="33">
        <f t="shared" si="15"/>
        <v>0</v>
      </c>
    </row>
    <row r="147" spans="1:21" ht="42" x14ac:dyDescent="0.3">
      <c r="A147" s="205">
        <v>77399</v>
      </c>
      <c r="B147" s="203"/>
      <c r="C147" s="204" t="s">
        <v>98</v>
      </c>
      <c r="D147" s="31"/>
      <c r="E147" s="31"/>
      <c r="F147" s="31"/>
      <c r="G147" s="31"/>
      <c r="H147" s="31"/>
      <c r="I147" s="22">
        <v>0</v>
      </c>
      <c r="K147" s="32"/>
      <c r="L147" s="33">
        <f t="shared" si="12"/>
        <v>0</v>
      </c>
      <c r="N147" s="32"/>
      <c r="O147" s="33">
        <f t="shared" si="13"/>
        <v>0</v>
      </c>
      <c r="Q147" s="32"/>
      <c r="R147" s="33">
        <f t="shared" si="14"/>
        <v>0</v>
      </c>
      <c r="T147" s="32"/>
      <c r="U147" s="33">
        <f t="shared" si="15"/>
        <v>0</v>
      </c>
    </row>
    <row r="148" spans="1:21" ht="28.2" x14ac:dyDescent="0.3">
      <c r="A148" s="203">
        <v>77401</v>
      </c>
      <c r="B148" s="203"/>
      <c r="C148" s="204" t="s">
        <v>99</v>
      </c>
      <c r="D148" s="31"/>
      <c r="E148" s="31"/>
      <c r="F148" s="31"/>
      <c r="G148" s="31"/>
      <c r="H148" s="31"/>
      <c r="I148" s="22">
        <v>24.9</v>
      </c>
      <c r="K148" s="32"/>
      <c r="L148" s="33">
        <f t="shared" si="12"/>
        <v>0</v>
      </c>
      <c r="N148" s="32"/>
      <c r="O148" s="33">
        <f t="shared" si="13"/>
        <v>0</v>
      </c>
      <c r="Q148" s="32"/>
      <c r="R148" s="33">
        <f t="shared" si="14"/>
        <v>0</v>
      </c>
      <c r="T148" s="32"/>
      <c r="U148" s="33">
        <f t="shared" si="15"/>
        <v>0</v>
      </c>
    </row>
    <row r="149" spans="1:21" x14ac:dyDescent="0.3">
      <c r="A149" s="203">
        <v>77417</v>
      </c>
      <c r="B149" s="203"/>
      <c r="C149" s="204" t="s">
        <v>100</v>
      </c>
      <c r="D149" s="31"/>
      <c r="E149" s="31"/>
      <c r="F149" s="31"/>
      <c r="G149" s="31"/>
      <c r="H149" s="31"/>
      <c r="I149" s="22">
        <v>11.55</v>
      </c>
      <c r="K149" s="32"/>
      <c r="L149" s="33">
        <f t="shared" si="12"/>
        <v>0</v>
      </c>
      <c r="N149" s="32"/>
      <c r="O149" s="33">
        <f t="shared" si="13"/>
        <v>0</v>
      </c>
      <c r="Q149" s="32"/>
      <c r="R149" s="33">
        <f t="shared" si="14"/>
        <v>0</v>
      </c>
      <c r="T149" s="32"/>
      <c r="U149" s="33">
        <f t="shared" si="15"/>
        <v>0</v>
      </c>
    </row>
    <row r="150" spans="1:21" ht="28.2" x14ac:dyDescent="0.3">
      <c r="A150" s="205">
        <v>77424</v>
      </c>
      <c r="B150" s="203"/>
      <c r="C150" s="204" t="s">
        <v>101</v>
      </c>
      <c r="D150" s="31"/>
      <c r="E150" s="31"/>
      <c r="F150" s="31"/>
      <c r="G150" s="31"/>
      <c r="H150" s="31"/>
      <c r="I150" s="22">
        <v>0</v>
      </c>
      <c r="K150" s="32"/>
      <c r="L150" s="33">
        <f t="shared" si="12"/>
        <v>0</v>
      </c>
      <c r="N150" s="32"/>
      <c r="O150" s="33">
        <f t="shared" si="13"/>
        <v>0</v>
      </c>
      <c r="Q150" s="32"/>
      <c r="R150" s="33">
        <f t="shared" si="14"/>
        <v>0</v>
      </c>
      <c r="T150" s="32"/>
      <c r="U150" s="33">
        <f t="shared" si="15"/>
        <v>0</v>
      </c>
    </row>
    <row r="151" spans="1:21" ht="28.2" x14ac:dyDescent="0.3">
      <c r="A151" s="205">
        <v>77425</v>
      </c>
      <c r="B151" s="203"/>
      <c r="C151" s="204" t="s">
        <v>102</v>
      </c>
      <c r="D151" s="31"/>
      <c r="E151" s="31"/>
      <c r="F151" s="31"/>
      <c r="G151" s="31"/>
      <c r="H151" s="31"/>
      <c r="I151" s="22">
        <v>0</v>
      </c>
      <c r="K151" s="32"/>
      <c r="L151" s="33">
        <f t="shared" si="12"/>
        <v>0</v>
      </c>
      <c r="N151" s="32"/>
      <c r="O151" s="33">
        <f t="shared" si="13"/>
        <v>0</v>
      </c>
      <c r="Q151" s="32"/>
      <c r="R151" s="33">
        <f t="shared" si="14"/>
        <v>0</v>
      </c>
      <c r="T151" s="32"/>
      <c r="U151" s="33">
        <f t="shared" si="15"/>
        <v>0</v>
      </c>
    </row>
    <row r="152" spans="1:21" ht="28.2" x14ac:dyDescent="0.3">
      <c r="A152" s="203">
        <v>77427</v>
      </c>
      <c r="B152" s="203"/>
      <c r="C152" s="204" t="s">
        <v>103</v>
      </c>
      <c r="D152" s="31"/>
      <c r="E152" s="31"/>
      <c r="F152" s="31"/>
      <c r="G152" s="31"/>
      <c r="H152" s="31"/>
      <c r="I152" s="22">
        <v>196.33</v>
      </c>
      <c r="K152" s="32"/>
      <c r="L152" s="33">
        <f t="shared" si="12"/>
        <v>0</v>
      </c>
      <c r="N152" s="32"/>
      <c r="O152" s="33">
        <f t="shared" si="13"/>
        <v>0</v>
      </c>
      <c r="Q152" s="32"/>
      <c r="R152" s="33">
        <f t="shared" si="14"/>
        <v>0</v>
      </c>
      <c r="T152" s="32"/>
      <c r="U152" s="33">
        <f t="shared" si="15"/>
        <v>0</v>
      </c>
    </row>
    <row r="153" spans="1:21" ht="28.2" x14ac:dyDescent="0.3">
      <c r="A153" s="203">
        <v>77431</v>
      </c>
      <c r="B153" s="203"/>
      <c r="C153" s="204" t="s">
        <v>104</v>
      </c>
      <c r="D153" s="31"/>
      <c r="E153" s="31"/>
      <c r="F153" s="31"/>
      <c r="G153" s="31"/>
      <c r="H153" s="31"/>
      <c r="I153" s="22">
        <v>108.99</v>
      </c>
      <c r="K153" s="32"/>
      <c r="L153" s="33">
        <f t="shared" si="12"/>
        <v>0</v>
      </c>
      <c r="N153" s="32"/>
      <c r="O153" s="33">
        <f t="shared" si="13"/>
        <v>0</v>
      </c>
      <c r="Q153" s="32"/>
      <c r="R153" s="33">
        <f t="shared" si="14"/>
        <v>0</v>
      </c>
      <c r="T153" s="32"/>
      <c r="U153" s="33">
        <f t="shared" si="15"/>
        <v>0</v>
      </c>
    </row>
    <row r="154" spans="1:21" ht="28.2" x14ac:dyDescent="0.3">
      <c r="A154" s="203">
        <v>77432</v>
      </c>
      <c r="B154" s="203"/>
      <c r="C154" s="204" t="s">
        <v>105</v>
      </c>
      <c r="D154" s="31"/>
      <c r="E154" s="31"/>
      <c r="F154" s="31"/>
      <c r="G154" s="31"/>
      <c r="H154" s="31"/>
      <c r="I154" s="22">
        <v>438.85</v>
      </c>
      <c r="K154" s="32"/>
      <c r="L154" s="33">
        <f t="shared" si="12"/>
        <v>0</v>
      </c>
      <c r="N154" s="32"/>
      <c r="O154" s="33">
        <f t="shared" si="13"/>
        <v>0</v>
      </c>
      <c r="Q154" s="32"/>
      <c r="R154" s="33">
        <f t="shared" si="14"/>
        <v>0</v>
      </c>
      <c r="T154" s="32"/>
      <c r="U154" s="33">
        <f t="shared" si="15"/>
        <v>0</v>
      </c>
    </row>
    <row r="155" spans="1:21" ht="28.2" x14ac:dyDescent="0.3">
      <c r="A155" s="203">
        <v>77435</v>
      </c>
      <c r="B155" s="203"/>
      <c r="C155" s="204" t="s">
        <v>106</v>
      </c>
      <c r="D155" s="31"/>
      <c r="E155" s="31"/>
      <c r="F155" s="31"/>
      <c r="G155" s="31"/>
      <c r="H155" s="31"/>
      <c r="I155" s="22">
        <v>662.61</v>
      </c>
      <c r="K155" s="32"/>
      <c r="L155" s="33">
        <f t="shared" si="12"/>
        <v>0</v>
      </c>
      <c r="N155" s="32"/>
      <c r="O155" s="33">
        <f t="shared" si="13"/>
        <v>0</v>
      </c>
      <c r="Q155" s="32"/>
      <c r="R155" s="33">
        <f t="shared" si="14"/>
        <v>0</v>
      </c>
      <c r="T155" s="32"/>
      <c r="U155" s="33">
        <f t="shared" si="15"/>
        <v>0</v>
      </c>
    </row>
    <row r="156" spans="1:21" ht="28.2" x14ac:dyDescent="0.3">
      <c r="A156" s="203">
        <v>77469</v>
      </c>
      <c r="B156" s="203"/>
      <c r="C156" s="204" t="s">
        <v>107</v>
      </c>
      <c r="D156" s="31"/>
      <c r="E156" s="31"/>
      <c r="F156" s="31"/>
      <c r="G156" s="31"/>
      <c r="H156" s="31"/>
      <c r="I156" s="22">
        <v>328.42</v>
      </c>
      <c r="K156" s="32"/>
      <c r="L156" s="33">
        <f t="shared" si="12"/>
        <v>0</v>
      </c>
      <c r="N156" s="32"/>
      <c r="O156" s="33">
        <f t="shared" si="13"/>
        <v>0</v>
      </c>
      <c r="Q156" s="32"/>
      <c r="R156" s="33">
        <f t="shared" si="14"/>
        <v>0</v>
      </c>
      <c r="T156" s="32"/>
      <c r="U156" s="33">
        <f t="shared" si="15"/>
        <v>0</v>
      </c>
    </row>
    <row r="157" spans="1:21" ht="28.2" x14ac:dyDescent="0.3">
      <c r="A157" s="203">
        <v>77470</v>
      </c>
      <c r="B157" s="203"/>
      <c r="C157" s="204" t="s">
        <v>108</v>
      </c>
      <c r="D157" s="31"/>
      <c r="E157" s="31"/>
      <c r="F157" s="31"/>
      <c r="G157" s="31"/>
      <c r="H157" s="31"/>
      <c r="I157" s="22">
        <v>136.78</v>
      </c>
      <c r="K157" s="32"/>
      <c r="L157" s="33">
        <f t="shared" si="12"/>
        <v>0</v>
      </c>
      <c r="N157" s="32"/>
      <c r="O157" s="33">
        <f t="shared" si="13"/>
        <v>0</v>
      </c>
      <c r="Q157" s="32"/>
      <c r="R157" s="33">
        <f t="shared" si="14"/>
        <v>0</v>
      </c>
      <c r="T157" s="32"/>
      <c r="U157" s="33">
        <f t="shared" si="15"/>
        <v>0</v>
      </c>
    </row>
    <row r="158" spans="1:21" ht="28.2" x14ac:dyDescent="0.3">
      <c r="A158" s="203">
        <v>77470</v>
      </c>
      <c r="B158" s="203">
        <v>26</v>
      </c>
      <c r="C158" s="204" t="s">
        <v>108</v>
      </c>
      <c r="D158" s="31"/>
      <c r="E158" s="31"/>
      <c r="F158" s="31"/>
      <c r="G158" s="31"/>
      <c r="H158" s="31"/>
      <c r="I158" s="22">
        <v>110.8</v>
      </c>
      <c r="K158" s="32"/>
      <c r="L158" s="33">
        <f t="shared" si="12"/>
        <v>0</v>
      </c>
      <c r="N158" s="32"/>
      <c r="O158" s="33">
        <f t="shared" si="13"/>
        <v>0</v>
      </c>
      <c r="Q158" s="32"/>
      <c r="R158" s="33">
        <f t="shared" si="14"/>
        <v>0</v>
      </c>
      <c r="T158" s="32"/>
      <c r="U158" s="33">
        <f t="shared" si="15"/>
        <v>0</v>
      </c>
    </row>
    <row r="159" spans="1:21" ht="28.2" x14ac:dyDescent="0.3">
      <c r="A159" s="203">
        <v>77470</v>
      </c>
      <c r="B159" s="203" t="s">
        <v>166</v>
      </c>
      <c r="C159" s="204" t="s">
        <v>108</v>
      </c>
      <c r="D159" s="31"/>
      <c r="E159" s="31"/>
      <c r="F159" s="31"/>
      <c r="G159" s="31"/>
      <c r="H159" s="31"/>
      <c r="I159" s="22">
        <v>25.98</v>
      </c>
      <c r="K159" s="32"/>
      <c r="L159" s="33">
        <f t="shared" si="12"/>
        <v>0</v>
      </c>
      <c r="N159" s="32"/>
      <c r="O159" s="33">
        <f t="shared" si="13"/>
        <v>0</v>
      </c>
      <c r="Q159" s="32"/>
      <c r="R159" s="33">
        <f t="shared" si="14"/>
        <v>0</v>
      </c>
      <c r="T159" s="32"/>
      <c r="U159" s="33">
        <f t="shared" si="15"/>
        <v>0</v>
      </c>
    </row>
    <row r="160" spans="1:21" ht="28.2" x14ac:dyDescent="0.3">
      <c r="A160" s="205">
        <v>77499</v>
      </c>
      <c r="B160" s="203"/>
      <c r="C160" s="204" t="s">
        <v>109</v>
      </c>
      <c r="D160" s="31"/>
      <c r="E160" s="31"/>
      <c r="F160" s="31"/>
      <c r="G160" s="31"/>
      <c r="H160" s="31"/>
      <c r="I160" s="22">
        <v>0</v>
      </c>
      <c r="K160" s="32"/>
      <c r="L160" s="33">
        <f t="shared" si="12"/>
        <v>0</v>
      </c>
      <c r="N160" s="32"/>
      <c r="O160" s="33">
        <f t="shared" si="13"/>
        <v>0</v>
      </c>
      <c r="Q160" s="32"/>
      <c r="R160" s="33">
        <f t="shared" si="14"/>
        <v>0</v>
      </c>
      <c r="T160" s="32"/>
      <c r="U160" s="33">
        <f t="shared" si="15"/>
        <v>0</v>
      </c>
    </row>
    <row r="161" spans="1:21" ht="42" x14ac:dyDescent="0.3">
      <c r="A161" s="205">
        <v>77520</v>
      </c>
      <c r="B161" s="203"/>
      <c r="C161" s="204" t="s">
        <v>110</v>
      </c>
      <c r="D161" s="31"/>
      <c r="E161" s="31"/>
      <c r="F161" s="31"/>
      <c r="G161" s="31"/>
      <c r="H161" s="31"/>
      <c r="I161" s="22">
        <v>0</v>
      </c>
      <c r="K161" s="32"/>
      <c r="L161" s="33">
        <f t="shared" si="12"/>
        <v>0</v>
      </c>
      <c r="N161" s="32"/>
      <c r="O161" s="33">
        <f t="shared" si="13"/>
        <v>0</v>
      </c>
      <c r="Q161" s="32"/>
      <c r="R161" s="33">
        <f t="shared" si="14"/>
        <v>0</v>
      </c>
      <c r="T161" s="32"/>
      <c r="U161" s="33">
        <f t="shared" si="15"/>
        <v>0</v>
      </c>
    </row>
    <row r="162" spans="1:21" ht="42" x14ac:dyDescent="0.3">
      <c r="A162" s="205">
        <v>77522</v>
      </c>
      <c r="B162" s="203"/>
      <c r="C162" s="204" t="s">
        <v>111</v>
      </c>
      <c r="D162" s="31"/>
      <c r="E162" s="31"/>
      <c r="F162" s="31"/>
      <c r="G162" s="31"/>
      <c r="H162" s="31"/>
      <c r="I162" s="22">
        <v>0</v>
      </c>
      <c r="K162" s="32"/>
      <c r="L162" s="33">
        <f t="shared" si="12"/>
        <v>0</v>
      </c>
      <c r="N162" s="32"/>
      <c r="O162" s="33">
        <f t="shared" si="13"/>
        <v>0</v>
      </c>
      <c r="Q162" s="32"/>
      <c r="R162" s="33">
        <f t="shared" si="14"/>
        <v>0</v>
      </c>
      <c r="T162" s="32"/>
      <c r="U162" s="33">
        <f t="shared" si="15"/>
        <v>0</v>
      </c>
    </row>
    <row r="163" spans="1:21" ht="28.2" x14ac:dyDescent="0.3">
      <c r="A163" s="205">
        <v>77523</v>
      </c>
      <c r="B163" s="203"/>
      <c r="C163" s="204" t="s">
        <v>112</v>
      </c>
      <c r="D163" s="31"/>
      <c r="E163" s="31"/>
      <c r="F163" s="31"/>
      <c r="G163" s="31"/>
      <c r="H163" s="31"/>
      <c r="I163" s="22">
        <v>0</v>
      </c>
      <c r="K163" s="32"/>
      <c r="L163" s="33">
        <f t="shared" si="12"/>
        <v>0</v>
      </c>
      <c r="N163" s="32"/>
      <c r="O163" s="33">
        <f t="shared" si="13"/>
        <v>0</v>
      </c>
      <c r="Q163" s="32"/>
      <c r="R163" s="33">
        <f t="shared" si="14"/>
        <v>0</v>
      </c>
      <c r="T163" s="32"/>
      <c r="U163" s="33">
        <f t="shared" si="15"/>
        <v>0</v>
      </c>
    </row>
    <row r="164" spans="1:21" ht="28.2" x14ac:dyDescent="0.3">
      <c r="A164" s="205">
        <v>77525</v>
      </c>
      <c r="B164" s="203"/>
      <c r="C164" s="204" t="s">
        <v>113</v>
      </c>
      <c r="D164" s="31"/>
      <c r="E164" s="31"/>
      <c r="F164" s="31"/>
      <c r="G164" s="31"/>
      <c r="H164" s="31"/>
      <c r="I164" s="22">
        <v>0</v>
      </c>
      <c r="K164" s="32"/>
      <c r="L164" s="33">
        <f t="shared" si="12"/>
        <v>0</v>
      </c>
      <c r="N164" s="32"/>
      <c r="O164" s="33">
        <f t="shared" si="13"/>
        <v>0</v>
      </c>
      <c r="Q164" s="32"/>
      <c r="R164" s="33">
        <f t="shared" si="14"/>
        <v>0</v>
      </c>
      <c r="T164" s="32"/>
      <c r="U164" s="33">
        <f t="shared" si="15"/>
        <v>0</v>
      </c>
    </row>
    <row r="165" spans="1:21" ht="28.2" x14ac:dyDescent="0.3">
      <c r="A165" s="205">
        <v>77761</v>
      </c>
      <c r="B165" s="203"/>
      <c r="C165" s="204" t="s">
        <v>114</v>
      </c>
      <c r="D165" s="31"/>
      <c r="E165" s="31"/>
      <c r="F165" s="31"/>
      <c r="G165" s="31"/>
      <c r="H165" s="31"/>
      <c r="I165" s="22">
        <v>412.87</v>
      </c>
      <c r="K165" s="32"/>
      <c r="L165" s="33">
        <f t="shared" si="12"/>
        <v>0</v>
      </c>
      <c r="N165" s="32"/>
      <c r="O165" s="33">
        <f t="shared" si="13"/>
        <v>0</v>
      </c>
      <c r="Q165" s="32"/>
      <c r="R165" s="33">
        <f t="shared" si="14"/>
        <v>0</v>
      </c>
      <c r="T165" s="32"/>
      <c r="U165" s="33">
        <f t="shared" si="15"/>
        <v>0</v>
      </c>
    </row>
    <row r="166" spans="1:21" ht="28.2" x14ac:dyDescent="0.3">
      <c r="A166" s="203">
        <v>77761</v>
      </c>
      <c r="B166" s="203">
        <v>26</v>
      </c>
      <c r="C166" s="204" t="s">
        <v>114</v>
      </c>
      <c r="D166" s="31"/>
      <c r="E166" s="31"/>
      <c r="F166" s="31"/>
      <c r="G166" s="31"/>
      <c r="H166" s="31"/>
      <c r="I166" s="22">
        <v>208.6</v>
      </c>
      <c r="K166" s="32"/>
      <c r="L166" s="33">
        <f t="shared" si="12"/>
        <v>0</v>
      </c>
      <c r="N166" s="32"/>
      <c r="O166" s="33">
        <f t="shared" si="13"/>
        <v>0</v>
      </c>
      <c r="Q166" s="32"/>
      <c r="R166" s="33">
        <f t="shared" si="14"/>
        <v>0</v>
      </c>
      <c r="T166" s="32"/>
      <c r="U166" s="33">
        <f t="shared" si="15"/>
        <v>0</v>
      </c>
    </row>
    <row r="167" spans="1:21" ht="42" x14ac:dyDescent="0.3">
      <c r="A167" s="205">
        <v>77762</v>
      </c>
      <c r="B167" s="203"/>
      <c r="C167" s="204" t="s">
        <v>115</v>
      </c>
      <c r="D167" s="31"/>
      <c r="E167" s="31"/>
      <c r="F167" s="31"/>
      <c r="G167" s="31"/>
      <c r="H167" s="31"/>
      <c r="I167" s="22">
        <v>547.12</v>
      </c>
      <c r="K167" s="32"/>
      <c r="L167" s="33">
        <f t="shared" si="12"/>
        <v>0</v>
      </c>
      <c r="N167" s="32"/>
      <c r="O167" s="33">
        <f t="shared" si="13"/>
        <v>0</v>
      </c>
      <c r="Q167" s="32"/>
      <c r="R167" s="33">
        <f t="shared" si="14"/>
        <v>0</v>
      </c>
      <c r="T167" s="32"/>
      <c r="U167" s="33">
        <f t="shared" si="15"/>
        <v>0</v>
      </c>
    </row>
    <row r="168" spans="1:21" ht="42" x14ac:dyDescent="0.3">
      <c r="A168" s="205">
        <v>77762</v>
      </c>
      <c r="B168" s="203">
        <v>26</v>
      </c>
      <c r="C168" s="204" t="s">
        <v>115</v>
      </c>
      <c r="D168" s="31"/>
      <c r="E168" s="31"/>
      <c r="F168" s="31"/>
      <c r="G168" s="31"/>
      <c r="H168" s="31"/>
      <c r="I168" s="22">
        <v>312.89999999999998</v>
      </c>
      <c r="K168" s="32"/>
      <c r="L168" s="33">
        <f t="shared" si="12"/>
        <v>0</v>
      </c>
      <c r="N168" s="32"/>
      <c r="O168" s="33">
        <f t="shared" si="13"/>
        <v>0</v>
      </c>
      <c r="Q168" s="32"/>
      <c r="R168" s="33">
        <f t="shared" si="14"/>
        <v>0</v>
      </c>
      <c r="T168" s="32"/>
      <c r="U168" s="33">
        <f t="shared" si="15"/>
        <v>0</v>
      </c>
    </row>
    <row r="169" spans="1:21" ht="42" x14ac:dyDescent="0.3">
      <c r="A169" s="203">
        <v>77763</v>
      </c>
      <c r="B169" s="203"/>
      <c r="C169" s="204" t="s">
        <v>116</v>
      </c>
      <c r="D169" s="31"/>
      <c r="E169" s="31"/>
      <c r="F169" s="31"/>
      <c r="G169" s="31"/>
      <c r="H169" s="31"/>
      <c r="I169" s="22">
        <v>772.32</v>
      </c>
      <c r="K169" s="32"/>
      <c r="L169" s="33">
        <f t="shared" si="12"/>
        <v>0</v>
      </c>
      <c r="N169" s="32"/>
      <c r="O169" s="33">
        <f t="shared" si="13"/>
        <v>0</v>
      </c>
      <c r="Q169" s="32"/>
      <c r="R169" s="33">
        <f t="shared" si="14"/>
        <v>0</v>
      </c>
      <c r="T169" s="32"/>
      <c r="U169" s="33">
        <f t="shared" si="15"/>
        <v>0</v>
      </c>
    </row>
    <row r="170" spans="1:21" ht="42" x14ac:dyDescent="0.3">
      <c r="A170" s="203">
        <v>77763</v>
      </c>
      <c r="B170" s="203">
        <v>26</v>
      </c>
      <c r="C170" s="204" t="s">
        <v>116</v>
      </c>
      <c r="D170" s="31"/>
      <c r="E170" s="31"/>
      <c r="F170" s="31"/>
      <c r="G170" s="31"/>
      <c r="H170" s="31"/>
      <c r="I170" s="22">
        <v>469.89</v>
      </c>
      <c r="K170" s="32"/>
      <c r="L170" s="33">
        <f t="shared" si="12"/>
        <v>0</v>
      </c>
      <c r="N170" s="32"/>
      <c r="O170" s="33">
        <f t="shared" si="13"/>
        <v>0</v>
      </c>
      <c r="Q170" s="32"/>
      <c r="R170" s="33">
        <f t="shared" si="14"/>
        <v>0</v>
      </c>
      <c r="T170" s="32"/>
      <c r="U170" s="33">
        <f t="shared" si="15"/>
        <v>0</v>
      </c>
    </row>
    <row r="171" spans="1:21" ht="28.2" x14ac:dyDescent="0.3">
      <c r="A171" s="203">
        <v>77767</v>
      </c>
      <c r="B171" s="203"/>
      <c r="C171" s="204" t="s">
        <v>117</v>
      </c>
      <c r="D171" s="31"/>
      <c r="E171" s="31"/>
      <c r="F171" s="31"/>
      <c r="G171" s="31"/>
      <c r="H171" s="31"/>
      <c r="I171" s="22">
        <v>244.687488</v>
      </c>
      <c r="K171" s="32"/>
      <c r="L171" s="33">
        <f t="shared" si="12"/>
        <v>0</v>
      </c>
      <c r="N171" s="32"/>
      <c r="O171" s="33">
        <f t="shared" si="13"/>
        <v>0</v>
      </c>
      <c r="Q171" s="32"/>
      <c r="R171" s="33">
        <f t="shared" si="14"/>
        <v>0</v>
      </c>
      <c r="T171" s="32"/>
      <c r="U171" s="33">
        <f t="shared" si="15"/>
        <v>0</v>
      </c>
    </row>
    <row r="172" spans="1:21" ht="28.2" x14ac:dyDescent="0.3">
      <c r="A172" s="203">
        <v>77767</v>
      </c>
      <c r="B172" s="203">
        <v>26</v>
      </c>
      <c r="C172" s="204" t="s">
        <v>117</v>
      </c>
      <c r="D172" s="31"/>
      <c r="E172" s="31"/>
      <c r="F172" s="31"/>
      <c r="G172" s="31"/>
      <c r="H172" s="31"/>
      <c r="I172" s="22">
        <v>57.382463999999999</v>
      </c>
      <c r="K172" s="32"/>
      <c r="L172" s="33">
        <f t="shared" si="12"/>
        <v>0</v>
      </c>
      <c r="N172" s="32"/>
      <c r="O172" s="33">
        <f t="shared" si="13"/>
        <v>0</v>
      </c>
      <c r="Q172" s="32"/>
      <c r="R172" s="33">
        <f t="shared" si="14"/>
        <v>0</v>
      </c>
      <c r="T172" s="32"/>
      <c r="U172" s="33">
        <f t="shared" si="15"/>
        <v>0</v>
      </c>
    </row>
    <row r="173" spans="1:21" ht="28.2" x14ac:dyDescent="0.3">
      <c r="A173" s="203">
        <v>77767</v>
      </c>
      <c r="B173" s="203" t="s">
        <v>166</v>
      </c>
      <c r="C173" s="204" t="s">
        <v>117</v>
      </c>
      <c r="D173" s="31"/>
      <c r="E173" s="31"/>
      <c r="F173" s="31"/>
      <c r="G173" s="31"/>
      <c r="H173" s="31"/>
      <c r="I173" s="22">
        <v>187.30502399999997</v>
      </c>
      <c r="K173" s="32"/>
      <c r="L173" s="33">
        <f t="shared" si="12"/>
        <v>0</v>
      </c>
      <c r="N173" s="32"/>
      <c r="O173" s="33">
        <f t="shared" si="13"/>
        <v>0</v>
      </c>
      <c r="Q173" s="32"/>
      <c r="R173" s="33">
        <f t="shared" si="14"/>
        <v>0</v>
      </c>
      <c r="T173" s="32"/>
      <c r="U173" s="33">
        <f t="shared" si="15"/>
        <v>0</v>
      </c>
    </row>
    <row r="174" spans="1:21" ht="28.2" x14ac:dyDescent="0.3">
      <c r="A174" s="203">
        <v>77768</v>
      </c>
      <c r="B174" s="203"/>
      <c r="C174" s="204" t="s">
        <v>118</v>
      </c>
      <c r="D174" s="31"/>
      <c r="E174" s="31"/>
      <c r="F174" s="31"/>
      <c r="G174" s="31"/>
      <c r="H174" s="31"/>
      <c r="I174" s="22">
        <v>366.67</v>
      </c>
      <c r="K174" s="32"/>
      <c r="L174" s="33">
        <f t="shared" si="12"/>
        <v>0</v>
      </c>
      <c r="N174" s="32"/>
      <c r="O174" s="33">
        <f t="shared" si="13"/>
        <v>0</v>
      </c>
      <c r="Q174" s="32"/>
      <c r="R174" s="33">
        <f t="shared" si="14"/>
        <v>0</v>
      </c>
      <c r="T174" s="32"/>
      <c r="U174" s="33">
        <f t="shared" si="15"/>
        <v>0</v>
      </c>
    </row>
    <row r="175" spans="1:21" ht="28.2" x14ac:dyDescent="0.3">
      <c r="A175" s="203">
        <v>77768</v>
      </c>
      <c r="B175" s="203">
        <v>26</v>
      </c>
      <c r="C175" s="204" t="s">
        <v>118</v>
      </c>
      <c r="D175" s="31"/>
      <c r="E175" s="31"/>
      <c r="F175" s="31"/>
      <c r="G175" s="31"/>
      <c r="H175" s="31"/>
      <c r="I175" s="22">
        <v>76.150000000000006</v>
      </c>
      <c r="K175" s="32"/>
      <c r="L175" s="33">
        <f t="shared" si="12"/>
        <v>0</v>
      </c>
      <c r="N175" s="32"/>
      <c r="O175" s="33">
        <f t="shared" si="13"/>
        <v>0</v>
      </c>
      <c r="Q175" s="32"/>
      <c r="R175" s="33">
        <f t="shared" si="14"/>
        <v>0</v>
      </c>
      <c r="T175" s="32"/>
      <c r="U175" s="33">
        <f t="shared" si="15"/>
        <v>0</v>
      </c>
    </row>
    <row r="176" spans="1:21" ht="28.2" x14ac:dyDescent="0.3">
      <c r="A176" s="205">
        <v>77768</v>
      </c>
      <c r="B176" s="203" t="s">
        <v>166</v>
      </c>
      <c r="C176" s="204" t="s">
        <v>118</v>
      </c>
      <c r="D176" s="31"/>
      <c r="E176" s="31"/>
      <c r="F176" s="31"/>
      <c r="G176" s="31"/>
      <c r="H176" s="31"/>
      <c r="I176" s="22">
        <v>290.52</v>
      </c>
      <c r="K176" s="32"/>
      <c r="L176" s="33">
        <f t="shared" ref="L176:L224" si="16">(K176*D176*$C$14)+(K176*E176*$D$14)+(K176*F176*$E$14)+(K176*G176*$F$14)+(K176*H176*$G$14)+(K176*I176*$H$14)</f>
        <v>0</v>
      </c>
      <c r="N176" s="32"/>
      <c r="O176" s="33">
        <f t="shared" ref="O176:O224" si="17">(N176*D176*$C$14)+(N176*E176*$D$14)+(N176*F176*$E$14)+(N176*G176*$F$14)+(N176*H176*$G$14)+(N176*I176*$H$14)</f>
        <v>0</v>
      </c>
      <c r="Q176" s="32"/>
      <c r="R176" s="33">
        <f t="shared" ref="R176:R224" si="18">(Q176*D176*$C$14)+(Q176*E176*$D$14)+(Q176*F176*$E$14)+(Q176*G176*$F$14)+(Q176*H176*$G$14)+(Q176*I176*$H$14)</f>
        <v>0</v>
      </c>
      <c r="T176" s="32"/>
      <c r="U176" s="33">
        <f t="shared" ref="U176:U224" si="19">(T176*D176*$C$14)+(T176*E176*$D$14)+(T176*F176*$E$14)+(T176*G176*$F$14)+(T176*H176*$G$14)+(T176*I176*$H$14)</f>
        <v>0</v>
      </c>
    </row>
    <row r="177" spans="1:21" x14ac:dyDescent="0.3">
      <c r="A177" s="203">
        <v>77770</v>
      </c>
      <c r="B177" s="203"/>
      <c r="C177" s="204" t="s">
        <v>119</v>
      </c>
      <c r="D177" s="31"/>
      <c r="E177" s="31"/>
      <c r="F177" s="31"/>
      <c r="G177" s="31"/>
      <c r="H177" s="31"/>
      <c r="I177" s="22">
        <v>343.21</v>
      </c>
      <c r="K177" s="32"/>
      <c r="L177" s="33">
        <f t="shared" si="16"/>
        <v>0</v>
      </c>
      <c r="N177" s="32"/>
      <c r="O177" s="33">
        <f t="shared" si="17"/>
        <v>0</v>
      </c>
      <c r="Q177" s="32"/>
      <c r="R177" s="33">
        <f t="shared" si="18"/>
        <v>0</v>
      </c>
      <c r="T177" s="32"/>
      <c r="U177" s="33">
        <f t="shared" si="19"/>
        <v>0</v>
      </c>
    </row>
    <row r="178" spans="1:21" x14ac:dyDescent="0.3">
      <c r="A178" s="203">
        <v>77770</v>
      </c>
      <c r="B178" s="203">
        <v>26</v>
      </c>
      <c r="C178" s="204" t="s">
        <v>119</v>
      </c>
      <c r="D178" s="31"/>
      <c r="E178" s="31"/>
      <c r="F178" s="31"/>
      <c r="G178" s="31"/>
      <c r="H178" s="31"/>
      <c r="I178" s="22">
        <v>106.1</v>
      </c>
      <c r="K178" s="32"/>
      <c r="L178" s="33">
        <f t="shared" si="16"/>
        <v>0</v>
      </c>
      <c r="N178" s="32"/>
      <c r="O178" s="33">
        <f t="shared" si="17"/>
        <v>0</v>
      </c>
      <c r="Q178" s="32"/>
      <c r="R178" s="33">
        <f t="shared" si="18"/>
        <v>0</v>
      </c>
      <c r="T178" s="32"/>
      <c r="U178" s="33">
        <f t="shared" si="19"/>
        <v>0</v>
      </c>
    </row>
    <row r="179" spans="1:21" x14ac:dyDescent="0.3">
      <c r="A179" s="203">
        <v>77770</v>
      </c>
      <c r="B179" s="203" t="s">
        <v>166</v>
      </c>
      <c r="C179" s="204" t="s">
        <v>119</v>
      </c>
      <c r="D179" s="31"/>
      <c r="E179" s="31"/>
      <c r="F179" s="31"/>
      <c r="G179" s="31"/>
      <c r="H179" s="31"/>
      <c r="I179" s="22">
        <v>237.11</v>
      </c>
      <c r="K179" s="32"/>
      <c r="L179" s="33">
        <f t="shared" si="16"/>
        <v>0</v>
      </c>
      <c r="N179" s="32"/>
      <c r="O179" s="33">
        <f t="shared" si="17"/>
        <v>0</v>
      </c>
      <c r="Q179" s="32"/>
      <c r="R179" s="33">
        <f t="shared" si="18"/>
        <v>0</v>
      </c>
      <c r="T179" s="32"/>
      <c r="U179" s="33">
        <f t="shared" si="19"/>
        <v>0</v>
      </c>
    </row>
    <row r="180" spans="1:21" ht="28.2" x14ac:dyDescent="0.3">
      <c r="A180" s="203">
        <v>77771</v>
      </c>
      <c r="B180" s="203"/>
      <c r="C180" s="204" t="s">
        <v>120</v>
      </c>
      <c r="D180" s="31"/>
      <c r="E180" s="31"/>
      <c r="F180" s="31"/>
      <c r="G180" s="31"/>
      <c r="H180" s="31"/>
      <c r="I180" s="22">
        <v>612.4405119999999</v>
      </c>
      <c r="K180" s="32"/>
      <c r="L180" s="33">
        <f t="shared" si="16"/>
        <v>0</v>
      </c>
      <c r="N180" s="32"/>
      <c r="O180" s="33">
        <f t="shared" si="17"/>
        <v>0</v>
      </c>
      <c r="Q180" s="32"/>
      <c r="R180" s="33">
        <f t="shared" si="18"/>
        <v>0</v>
      </c>
      <c r="T180" s="32"/>
      <c r="U180" s="33">
        <f t="shared" si="19"/>
        <v>0</v>
      </c>
    </row>
    <row r="181" spans="1:21" ht="28.2" x14ac:dyDescent="0.3">
      <c r="A181" s="203">
        <v>77771</v>
      </c>
      <c r="B181" s="203">
        <v>26</v>
      </c>
      <c r="C181" s="204" t="s">
        <v>120</v>
      </c>
      <c r="D181" s="31"/>
      <c r="E181" s="31"/>
      <c r="F181" s="31"/>
      <c r="G181" s="31"/>
      <c r="H181" s="31"/>
      <c r="I181" s="22">
        <v>205.71071999999995</v>
      </c>
      <c r="K181" s="32"/>
      <c r="L181" s="33">
        <f t="shared" si="16"/>
        <v>0</v>
      </c>
      <c r="N181" s="32"/>
      <c r="O181" s="33">
        <f t="shared" si="17"/>
        <v>0</v>
      </c>
      <c r="Q181" s="32"/>
      <c r="R181" s="33">
        <f t="shared" si="18"/>
        <v>0</v>
      </c>
      <c r="T181" s="32"/>
      <c r="U181" s="33">
        <f t="shared" si="19"/>
        <v>0</v>
      </c>
    </row>
    <row r="182" spans="1:21" ht="28.2" x14ac:dyDescent="0.3">
      <c r="A182" s="203">
        <v>77771</v>
      </c>
      <c r="B182" s="203" t="s">
        <v>166</v>
      </c>
      <c r="C182" s="204" t="s">
        <v>120</v>
      </c>
      <c r="D182" s="31"/>
      <c r="E182" s="31"/>
      <c r="F182" s="31"/>
      <c r="G182" s="31"/>
      <c r="H182" s="31"/>
      <c r="I182" s="22">
        <v>406.72979199999997</v>
      </c>
      <c r="K182" s="32"/>
      <c r="L182" s="33">
        <f t="shared" si="16"/>
        <v>0</v>
      </c>
      <c r="N182" s="32"/>
      <c r="O182" s="33">
        <f t="shared" si="17"/>
        <v>0</v>
      </c>
      <c r="Q182" s="32"/>
      <c r="R182" s="33">
        <f t="shared" si="18"/>
        <v>0</v>
      </c>
      <c r="T182" s="32"/>
      <c r="U182" s="33">
        <f t="shared" si="19"/>
        <v>0</v>
      </c>
    </row>
    <row r="183" spans="1:21" ht="28.2" x14ac:dyDescent="0.3">
      <c r="A183" s="203">
        <v>77772</v>
      </c>
      <c r="B183" s="203"/>
      <c r="C183" s="204" t="s">
        <v>121</v>
      </c>
      <c r="D183" s="31"/>
      <c r="E183" s="31"/>
      <c r="F183" s="31"/>
      <c r="G183" s="31"/>
      <c r="H183" s="31"/>
      <c r="I183" s="22">
        <v>922.45017600000006</v>
      </c>
      <c r="K183" s="32"/>
      <c r="L183" s="33">
        <f t="shared" si="16"/>
        <v>0</v>
      </c>
      <c r="N183" s="32"/>
      <c r="O183" s="33">
        <f t="shared" si="17"/>
        <v>0</v>
      </c>
      <c r="Q183" s="32"/>
      <c r="R183" s="33">
        <f t="shared" si="18"/>
        <v>0</v>
      </c>
      <c r="T183" s="32"/>
      <c r="U183" s="33">
        <f t="shared" si="19"/>
        <v>0</v>
      </c>
    </row>
    <row r="184" spans="1:21" ht="28.2" x14ac:dyDescent="0.3">
      <c r="A184" s="203">
        <v>77772</v>
      </c>
      <c r="B184" s="203">
        <v>26</v>
      </c>
      <c r="C184" s="204" t="s">
        <v>121</v>
      </c>
      <c r="D184" s="31"/>
      <c r="E184" s="31"/>
      <c r="F184" s="31"/>
      <c r="G184" s="31"/>
      <c r="H184" s="31"/>
      <c r="I184" s="22">
        <v>290.88217600000002</v>
      </c>
      <c r="K184" s="32"/>
      <c r="L184" s="33">
        <f t="shared" si="16"/>
        <v>0</v>
      </c>
      <c r="N184" s="32"/>
      <c r="O184" s="33">
        <f t="shared" si="17"/>
        <v>0</v>
      </c>
      <c r="Q184" s="32"/>
      <c r="R184" s="33">
        <f t="shared" si="18"/>
        <v>0</v>
      </c>
      <c r="T184" s="32"/>
      <c r="U184" s="33">
        <f t="shared" si="19"/>
        <v>0</v>
      </c>
    </row>
    <row r="185" spans="1:21" ht="28.2" x14ac:dyDescent="0.3">
      <c r="A185" s="203">
        <v>77772</v>
      </c>
      <c r="B185" s="203" t="s">
        <v>166</v>
      </c>
      <c r="C185" s="204" t="s">
        <v>121</v>
      </c>
      <c r="D185" s="31"/>
      <c r="E185" s="31"/>
      <c r="F185" s="31"/>
      <c r="G185" s="31"/>
      <c r="H185" s="31"/>
      <c r="I185" s="22">
        <v>631.56799999999998</v>
      </c>
      <c r="K185" s="32"/>
      <c r="L185" s="33">
        <f t="shared" si="16"/>
        <v>0</v>
      </c>
      <c r="N185" s="32"/>
      <c r="O185" s="33">
        <f t="shared" si="17"/>
        <v>0</v>
      </c>
      <c r="Q185" s="32"/>
      <c r="R185" s="33">
        <f t="shared" si="18"/>
        <v>0</v>
      </c>
      <c r="T185" s="32"/>
      <c r="U185" s="33">
        <f t="shared" si="19"/>
        <v>0</v>
      </c>
    </row>
    <row r="186" spans="1:21" ht="42" x14ac:dyDescent="0.3">
      <c r="A186" s="203">
        <v>77778</v>
      </c>
      <c r="B186" s="203"/>
      <c r="C186" s="204" t="s">
        <v>122</v>
      </c>
      <c r="D186" s="31"/>
      <c r="E186" s="31"/>
      <c r="F186" s="31"/>
      <c r="G186" s="31"/>
      <c r="H186" s="31"/>
      <c r="I186" s="22">
        <v>886.36</v>
      </c>
      <c r="K186" s="32"/>
      <c r="L186" s="33">
        <f t="shared" si="16"/>
        <v>0</v>
      </c>
      <c r="N186" s="32"/>
      <c r="O186" s="33">
        <f t="shared" si="17"/>
        <v>0</v>
      </c>
      <c r="Q186" s="32"/>
      <c r="R186" s="33">
        <f t="shared" si="18"/>
        <v>0</v>
      </c>
      <c r="T186" s="32"/>
      <c r="U186" s="33">
        <f t="shared" si="19"/>
        <v>0</v>
      </c>
    </row>
    <row r="187" spans="1:21" ht="42" x14ac:dyDescent="0.3">
      <c r="A187" s="203">
        <v>77778</v>
      </c>
      <c r="B187" s="203">
        <v>26</v>
      </c>
      <c r="C187" s="204" t="s">
        <v>122</v>
      </c>
      <c r="D187" s="31"/>
      <c r="E187" s="31"/>
      <c r="F187" s="31"/>
      <c r="G187" s="31"/>
      <c r="H187" s="31"/>
      <c r="I187" s="22">
        <v>474.58</v>
      </c>
      <c r="K187" s="32"/>
      <c r="L187" s="33">
        <f t="shared" si="16"/>
        <v>0</v>
      </c>
      <c r="N187" s="32"/>
      <c r="O187" s="33">
        <f t="shared" si="17"/>
        <v>0</v>
      </c>
      <c r="Q187" s="32"/>
      <c r="R187" s="33">
        <f t="shared" si="18"/>
        <v>0</v>
      </c>
      <c r="T187" s="32"/>
      <c r="U187" s="33">
        <f t="shared" si="19"/>
        <v>0</v>
      </c>
    </row>
    <row r="188" spans="1:21" ht="42" x14ac:dyDescent="0.3">
      <c r="A188" s="203">
        <v>77778</v>
      </c>
      <c r="B188" s="203" t="s">
        <v>166</v>
      </c>
      <c r="C188" s="204" t="s">
        <v>122</v>
      </c>
      <c r="D188" s="31"/>
      <c r="E188" s="31"/>
      <c r="F188" s="31"/>
      <c r="G188" s="31"/>
      <c r="H188" s="31"/>
      <c r="I188" s="22">
        <v>411.78</v>
      </c>
      <c r="K188" s="32"/>
      <c r="L188" s="33">
        <f t="shared" si="16"/>
        <v>0</v>
      </c>
      <c r="N188" s="32"/>
      <c r="O188" s="33">
        <f t="shared" si="17"/>
        <v>0</v>
      </c>
      <c r="Q188" s="32"/>
      <c r="R188" s="33">
        <f t="shared" si="18"/>
        <v>0</v>
      </c>
      <c r="T188" s="32"/>
      <c r="U188" s="33">
        <f t="shared" si="19"/>
        <v>0</v>
      </c>
    </row>
    <row r="189" spans="1:21" ht="42" x14ac:dyDescent="0.3">
      <c r="A189" s="203">
        <v>77789</v>
      </c>
      <c r="B189" s="203"/>
      <c r="C189" s="204" t="s">
        <v>123</v>
      </c>
      <c r="D189" s="31"/>
      <c r="E189" s="31"/>
      <c r="F189" s="31"/>
      <c r="G189" s="31"/>
      <c r="H189" s="31"/>
      <c r="I189" s="22">
        <v>131.01</v>
      </c>
      <c r="K189" s="32"/>
      <c r="L189" s="33">
        <f t="shared" si="16"/>
        <v>0</v>
      </c>
      <c r="N189" s="32"/>
      <c r="O189" s="33">
        <f t="shared" si="17"/>
        <v>0</v>
      </c>
      <c r="Q189" s="32"/>
      <c r="R189" s="33">
        <f t="shared" si="18"/>
        <v>0</v>
      </c>
      <c r="T189" s="32"/>
      <c r="U189" s="33">
        <f t="shared" si="19"/>
        <v>0</v>
      </c>
    </row>
    <row r="190" spans="1:21" ht="42" x14ac:dyDescent="0.3">
      <c r="A190" s="203">
        <v>77789</v>
      </c>
      <c r="B190" s="203">
        <v>26</v>
      </c>
      <c r="C190" s="204" t="s">
        <v>123</v>
      </c>
      <c r="D190" s="31"/>
      <c r="E190" s="31"/>
      <c r="F190" s="31"/>
      <c r="G190" s="31"/>
      <c r="H190" s="31"/>
      <c r="I190" s="22">
        <v>62.8</v>
      </c>
      <c r="K190" s="32"/>
      <c r="L190" s="33">
        <f t="shared" si="16"/>
        <v>0</v>
      </c>
      <c r="N190" s="32"/>
      <c r="O190" s="33">
        <f t="shared" si="17"/>
        <v>0</v>
      </c>
      <c r="Q190" s="32"/>
      <c r="R190" s="33">
        <f t="shared" si="18"/>
        <v>0</v>
      </c>
      <c r="T190" s="32"/>
      <c r="U190" s="33">
        <f t="shared" si="19"/>
        <v>0</v>
      </c>
    </row>
    <row r="191" spans="1:21" ht="42" x14ac:dyDescent="0.3">
      <c r="A191" s="205">
        <v>77789</v>
      </c>
      <c r="B191" s="203" t="s">
        <v>166</v>
      </c>
      <c r="C191" s="204" t="s">
        <v>123</v>
      </c>
      <c r="D191" s="31"/>
      <c r="E191" s="31"/>
      <c r="F191" s="31"/>
      <c r="G191" s="31"/>
      <c r="H191" s="31"/>
      <c r="I191" s="22">
        <v>68.209999999999994</v>
      </c>
      <c r="K191" s="32"/>
      <c r="L191" s="33">
        <f t="shared" si="16"/>
        <v>0</v>
      </c>
      <c r="N191" s="32"/>
      <c r="O191" s="33">
        <f t="shared" si="17"/>
        <v>0</v>
      </c>
      <c r="Q191" s="32"/>
      <c r="R191" s="33">
        <f t="shared" si="18"/>
        <v>0</v>
      </c>
      <c r="T191" s="32"/>
      <c r="U191" s="33">
        <f t="shared" si="19"/>
        <v>0</v>
      </c>
    </row>
    <row r="192" spans="1:21" ht="28.2" x14ac:dyDescent="0.3">
      <c r="A192" s="203">
        <v>77790</v>
      </c>
      <c r="B192" s="203"/>
      <c r="C192" s="204" t="s">
        <v>124</v>
      </c>
      <c r="D192" s="31"/>
      <c r="E192" s="31"/>
      <c r="F192" s="31"/>
      <c r="G192" s="31"/>
      <c r="H192" s="31"/>
      <c r="I192" s="22">
        <v>15.52</v>
      </c>
      <c r="K192" s="32"/>
      <c r="L192" s="33">
        <f t="shared" si="16"/>
        <v>0</v>
      </c>
      <c r="N192" s="32"/>
      <c r="O192" s="33">
        <f t="shared" si="17"/>
        <v>0</v>
      </c>
      <c r="Q192" s="32"/>
      <c r="R192" s="33">
        <f t="shared" si="18"/>
        <v>0</v>
      </c>
      <c r="T192" s="32"/>
      <c r="U192" s="33">
        <f t="shared" si="19"/>
        <v>0</v>
      </c>
    </row>
    <row r="193" spans="1:21" ht="28.2" x14ac:dyDescent="0.3">
      <c r="A193" s="203">
        <v>77799</v>
      </c>
      <c r="B193" s="203"/>
      <c r="C193" s="204" t="s">
        <v>125</v>
      </c>
      <c r="D193" s="31"/>
      <c r="E193" s="31"/>
      <c r="F193" s="31"/>
      <c r="G193" s="31"/>
      <c r="H193" s="31"/>
      <c r="I193" s="22">
        <v>0</v>
      </c>
      <c r="K193" s="32"/>
      <c r="L193" s="33">
        <f t="shared" si="16"/>
        <v>0</v>
      </c>
      <c r="N193" s="32"/>
      <c r="O193" s="33">
        <f t="shared" si="17"/>
        <v>0</v>
      </c>
      <c r="Q193" s="32"/>
      <c r="R193" s="33">
        <f t="shared" si="18"/>
        <v>0</v>
      </c>
      <c r="T193" s="32"/>
      <c r="U193" s="33">
        <f t="shared" si="19"/>
        <v>0</v>
      </c>
    </row>
    <row r="194" spans="1:21" ht="28.2" x14ac:dyDescent="0.3">
      <c r="A194" s="203" t="s">
        <v>134</v>
      </c>
      <c r="B194" s="203"/>
      <c r="C194" s="204" t="s">
        <v>135</v>
      </c>
      <c r="D194" s="31"/>
      <c r="E194" s="31"/>
      <c r="F194" s="31"/>
      <c r="G194" s="31"/>
      <c r="H194" s="31"/>
      <c r="I194" s="22">
        <v>119.45657599999998</v>
      </c>
      <c r="K194" s="32"/>
      <c r="L194" s="33">
        <f t="shared" si="16"/>
        <v>0</v>
      </c>
      <c r="N194" s="32"/>
      <c r="O194" s="33">
        <f t="shared" si="17"/>
        <v>0</v>
      </c>
      <c r="Q194" s="32"/>
      <c r="R194" s="33">
        <f t="shared" si="18"/>
        <v>0</v>
      </c>
      <c r="T194" s="32"/>
      <c r="U194" s="33">
        <f t="shared" si="19"/>
        <v>0</v>
      </c>
    </row>
    <row r="195" spans="1:21" ht="28.2" x14ac:dyDescent="0.3">
      <c r="A195" s="203" t="s">
        <v>134</v>
      </c>
      <c r="B195" s="203">
        <v>26</v>
      </c>
      <c r="C195" s="204" t="s">
        <v>135</v>
      </c>
      <c r="D195" s="31"/>
      <c r="E195" s="31"/>
      <c r="F195" s="31"/>
      <c r="G195" s="31"/>
      <c r="H195" s="31"/>
      <c r="I195" s="22">
        <v>32.841535999999998</v>
      </c>
      <c r="K195" s="32"/>
      <c r="L195" s="33">
        <f t="shared" si="16"/>
        <v>0</v>
      </c>
      <c r="N195" s="32"/>
      <c r="O195" s="33">
        <f t="shared" si="17"/>
        <v>0</v>
      </c>
      <c r="Q195" s="32"/>
      <c r="R195" s="33">
        <f t="shared" si="18"/>
        <v>0</v>
      </c>
      <c r="T195" s="32"/>
      <c r="U195" s="33">
        <f t="shared" si="19"/>
        <v>0</v>
      </c>
    </row>
    <row r="196" spans="1:21" ht="28.2" x14ac:dyDescent="0.3">
      <c r="A196" s="203" t="s">
        <v>134</v>
      </c>
      <c r="B196" s="203" t="s">
        <v>166</v>
      </c>
      <c r="C196" s="204" t="s">
        <v>135</v>
      </c>
      <c r="D196" s="31"/>
      <c r="E196" s="31"/>
      <c r="F196" s="31"/>
      <c r="G196" s="31"/>
      <c r="H196" s="31"/>
      <c r="I196" s="22">
        <v>86.615039999999993</v>
      </c>
      <c r="K196" s="32"/>
      <c r="L196" s="33">
        <f t="shared" si="16"/>
        <v>0</v>
      </c>
      <c r="N196" s="32"/>
      <c r="O196" s="33">
        <f t="shared" si="17"/>
        <v>0</v>
      </c>
      <c r="Q196" s="32"/>
      <c r="R196" s="33">
        <f t="shared" si="18"/>
        <v>0</v>
      </c>
      <c r="T196" s="32"/>
      <c r="U196" s="33">
        <f t="shared" si="19"/>
        <v>0</v>
      </c>
    </row>
    <row r="197" spans="1:21" ht="28.2" x14ac:dyDescent="0.3">
      <c r="A197" s="203" t="s">
        <v>136</v>
      </c>
      <c r="B197" s="203"/>
      <c r="C197" s="204" t="s">
        <v>169</v>
      </c>
      <c r="D197" s="31"/>
      <c r="E197" s="31"/>
      <c r="F197" s="31"/>
      <c r="G197" s="31"/>
      <c r="H197" s="31"/>
      <c r="I197" s="22">
        <v>76.509951999999998</v>
      </c>
      <c r="K197" s="32"/>
      <c r="L197" s="33">
        <f t="shared" si="16"/>
        <v>0</v>
      </c>
      <c r="N197" s="32"/>
      <c r="O197" s="33">
        <f t="shared" si="17"/>
        <v>0</v>
      </c>
      <c r="Q197" s="32"/>
      <c r="R197" s="33">
        <f t="shared" si="18"/>
        <v>0</v>
      </c>
      <c r="T197" s="32"/>
      <c r="U197" s="33">
        <f t="shared" si="19"/>
        <v>0</v>
      </c>
    </row>
    <row r="198" spans="1:21" ht="28.2" x14ac:dyDescent="0.3">
      <c r="A198" s="203" t="s">
        <v>136</v>
      </c>
      <c r="B198" s="203">
        <v>27</v>
      </c>
      <c r="C198" s="204" t="s">
        <v>169</v>
      </c>
      <c r="D198" s="31"/>
      <c r="E198" s="31"/>
      <c r="F198" s="31"/>
      <c r="G198" s="31"/>
      <c r="H198" s="31"/>
      <c r="I198" s="22">
        <v>20.931968000000001</v>
      </c>
      <c r="K198" s="32"/>
      <c r="L198" s="33">
        <f t="shared" si="16"/>
        <v>0</v>
      </c>
      <c r="N198" s="32"/>
      <c r="O198" s="33">
        <f t="shared" si="17"/>
        <v>0</v>
      </c>
      <c r="Q198" s="32"/>
      <c r="R198" s="33">
        <f t="shared" si="18"/>
        <v>0</v>
      </c>
      <c r="T198" s="32"/>
      <c r="U198" s="33">
        <f t="shared" si="19"/>
        <v>0</v>
      </c>
    </row>
    <row r="199" spans="1:21" ht="28.2" x14ac:dyDescent="0.3">
      <c r="A199" s="203" t="s">
        <v>136</v>
      </c>
      <c r="B199" s="203" t="s">
        <v>166</v>
      </c>
      <c r="C199" s="204" t="s">
        <v>169</v>
      </c>
      <c r="D199" s="31"/>
      <c r="E199" s="31"/>
      <c r="F199" s="31"/>
      <c r="G199" s="31"/>
      <c r="H199" s="31"/>
      <c r="I199" s="22">
        <v>55.577983999999994</v>
      </c>
      <c r="K199" s="32"/>
      <c r="L199" s="33">
        <f t="shared" si="16"/>
        <v>0</v>
      </c>
      <c r="N199" s="32"/>
      <c r="O199" s="33">
        <f t="shared" si="17"/>
        <v>0</v>
      </c>
      <c r="Q199" s="32"/>
      <c r="R199" s="33">
        <f t="shared" si="18"/>
        <v>0</v>
      </c>
      <c r="T199" s="32"/>
      <c r="U199" s="33">
        <f t="shared" si="19"/>
        <v>0</v>
      </c>
    </row>
    <row r="200" spans="1:21" ht="28.2" x14ac:dyDescent="0.3">
      <c r="A200" s="203" t="s">
        <v>137</v>
      </c>
      <c r="B200" s="203"/>
      <c r="C200" s="204" t="s">
        <v>138</v>
      </c>
      <c r="D200" s="31"/>
      <c r="E200" s="31"/>
      <c r="F200" s="31"/>
      <c r="G200" s="31"/>
      <c r="H200" s="31"/>
      <c r="I200" s="22">
        <v>189.83129599999998</v>
      </c>
      <c r="K200" s="32"/>
      <c r="L200" s="33">
        <f t="shared" si="16"/>
        <v>0</v>
      </c>
      <c r="N200" s="32"/>
      <c r="O200" s="33">
        <f t="shared" si="17"/>
        <v>0</v>
      </c>
      <c r="Q200" s="32"/>
      <c r="R200" s="33">
        <f t="shared" si="18"/>
        <v>0</v>
      </c>
      <c r="T200" s="32"/>
      <c r="U200" s="33">
        <f t="shared" si="19"/>
        <v>0</v>
      </c>
    </row>
    <row r="201" spans="1:21" ht="28.2" x14ac:dyDescent="0.3">
      <c r="A201" s="203" t="s">
        <v>139</v>
      </c>
      <c r="B201" s="203"/>
      <c r="C201" s="204" t="s">
        <v>140</v>
      </c>
      <c r="D201" s="31"/>
      <c r="E201" s="31"/>
      <c r="F201" s="31"/>
      <c r="G201" s="31"/>
      <c r="H201" s="31"/>
      <c r="I201" s="22">
        <v>143.636608</v>
      </c>
      <c r="K201" s="32"/>
      <c r="L201" s="33">
        <f t="shared" si="16"/>
        <v>0</v>
      </c>
      <c r="N201" s="32"/>
      <c r="O201" s="33">
        <f t="shared" si="17"/>
        <v>0</v>
      </c>
      <c r="Q201" s="32"/>
      <c r="R201" s="33">
        <f t="shared" si="18"/>
        <v>0</v>
      </c>
      <c r="T201" s="32"/>
      <c r="U201" s="33">
        <f t="shared" si="19"/>
        <v>0</v>
      </c>
    </row>
    <row r="202" spans="1:21" ht="28.2" x14ac:dyDescent="0.3">
      <c r="A202" s="203" t="s">
        <v>141</v>
      </c>
      <c r="B202" s="203"/>
      <c r="C202" s="204" t="s">
        <v>142</v>
      </c>
      <c r="D202" s="31"/>
      <c r="E202" s="31"/>
      <c r="F202" s="31"/>
      <c r="G202" s="31"/>
      <c r="H202" s="31"/>
      <c r="I202" s="22">
        <v>143.636608</v>
      </c>
      <c r="K202" s="32"/>
      <c r="L202" s="33">
        <f t="shared" si="16"/>
        <v>0</v>
      </c>
      <c r="N202" s="32"/>
      <c r="O202" s="33">
        <f t="shared" si="17"/>
        <v>0</v>
      </c>
      <c r="Q202" s="32"/>
      <c r="R202" s="33">
        <f t="shared" si="18"/>
        <v>0</v>
      </c>
      <c r="T202" s="32"/>
      <c r="U202" s="33">
        <f t="shared" si="19"/>
        <v>0</v>
      </c>
    </row>
    <row r="203" spans="1:21" ht="28.2" x14ac:dyDescent="0.3">
      <c r="A203" s="203" t="s">
        <v>143</v>
      </c>
      <c r="B203" s="203"/>
      <c r="C203" s="204" t="s">
        <v>144</v>
      </c>
      <c r="D203" s="31"/>
      <c r="E203" s="31"/>
      <c r="F203" s="31"/>
      <c r="G203" s="31"/>
      <c r="H203" s="31"/>
      <c r="I203" s="22">
        <v>143.636608</v>
      </c>
      <c r="K203" s="32"/>
      <c r="L203" s="33">
        <f t="shared" si="16"/>
        <v>0</v>
      </c>
      <c r="N203" s="32"/>
      <c r="O203" s="33">
        <f t="shared" si="17"/>
        <v>0</v>
      </c>
      <c r="Q203" s="32"/>
      <c r="R203" s="33">
        <f t="shared" si="18"/>
        <v>0</v>
      </c>
      <c r="T203" s="32"/>
      <c r="U203" s="33">
        <f t="shared" si="19"/>
        <v>0</v>
      </c>
    </row>
    <row r="204" spans="1:21" ht="28.2" x14ac:dyDescent="0.3">
      <c r="A204" s="203" t="s">
        <v>145</v>
      </c>
      <c r="B204" s="203"/>
      <c r="C204" s="204" t="s">
        <v>146</v>
      </c>
      <c r="D204" s="31"/>
      <c r="E204" s="31"/>
      <c r="F204" s="31"/>
      <c r="G204" s="31"/>
      <c r="H204" s="31"/>
      <c r="I204" s="22">
        <v>269.58931199999995</v>
      </c>
      <c r="K204" s="32"/>
      <c r="L204" s="33">
        <f t="shared" si="16"/>
        <v>0</v>
      </c>
      <c r="N204" s="32"/>
      <c r="O204" s="33">
        <f t="shared" si="17"/>
        <v>0</v>
      </c>
      <c r="Q204" s="32"/>
      <c r="R204" s="33">
        <f t="shared" si="18"/>
        <v>0</v>
      </c>
      <c r="T204" s="32"/>
      <c r="U204" s="33">
        <f t="shared" si="19"/>
        <v>0</v>
      </c>
    </row>
    <row r="205" spans="1:21" ht="28.2" x14ac:dyDescent="0.3">
      <c r="A205" s="203" t="s">
        <v>147</v>
      </c>
      <c r="B205" s="203"/>
      <c r="C205" s="204" t="s">
        <v>148</v>
      </c>
      <c r="D205" s="31"/>
      <c r="E205" s="31"/>
      <c r="F205" s="31"/>
      <c r="G205" s="31"/>
      <c r="H205" s="31"/>
      <c r="I205" s="22">
        <v>198.13190399999999</v>
      </c>
      <c r="K205" s="32"/>
      <c r="L205" s="33">
        <f t="shared" si="16"/>
        <v>0</v>
      </c>
      <c r="N205" s="32"/>
      <c r="O205" s="33">
        <f t="shared" si="17"/>
        <v>0</v>
      </c>
      <c r="Q205" s="32"/>
      <c r="R205" s="33">
        <f t="shared" si="18"/>
        <v>0</v>
      </c>
      <c r="T205" s="32"/>
      <c r="U205" s="33">
        <f t="shared" si="19"/>
        <v>0</v>
      </c>
    </row>
    <row r="206" spans="1:21" ht="28.2" x14ac:dyDescent="0.3">
      <c r="A206" s="203" t="s">
        <v>149</v>
      </c>
      <c r="B206" s="203"/>
      <c r="C206" s="204" t="s">
        <v>150</v>
      </c>
      <c r="D206" s="31"/>
      <c r="E206" s="31"/>
      <c r="F206" s="31"/>
      <c r="G206" s="31"/>
      <c r="H206" s="31"/>
      <c r="I206" s="22">
        <v>196.68832</v>
      </c>
      <c r="K206" s="32"/>
      <c r="L206" s="33">
        <f t="shared" si="16"/>
        <v>0</v>
      </c>
      <c r="N206" s="32"/>
      <c r="O206" s="33">
        <f t="shared" si="17"/>
        <v>0</v>
      </c>
      <c r="Q206" s="32"/>
      <c r="R206" s="33">
        <f t="shared" si="18"/>
        <v>0</v>
      </c>
      <c r="T206" s="32"/>
      <c r="U206" s="33">
        <f t="shared" si="19"/>
        <v>0</v>
      </c>
    </row>
    <row r="207" spans="1:21" ht="28.2" x14ac:dyDescent="0.3">
      <c r="A207" s="203" t="s">
        <v>151</v>
      </c>
      <c r="B207" s="203"/>
      <c r="C207" s="204" t="s">
        <v>152</v>
      </c>
      <c r="D207" s="31"/>
      <c r="E207" s="31"/>
      <c r="F207" s="31"/>
      <c r="G207" s="31"/>
      <c r="H207" s="31"/>
      <c r="I207" s="22">
        <v>196.68832</v>
      </c>
      <c r="K207" s="32"/>
      <c r="L207" s="33">
        <f t="shared" si="16"/>
        <v>0</v>
      </c>
      <c r="N207" s="32"/>
      <c r="O207" s="33">
        <f t="shared" si="17"/>
        <v>0</v>
      </c>
      <c r="Q207" s="32"/>
      <c r="R207" s="33">
        <f t="shared" si="18"/>
        <v>0</v>
      </c>
      <c r="T207" s="32"/>
      <c r="U207" s="33">
        <f t="shared" si="19"/>
        <v>0</v>
      </c>
    </row>
    <row r="208" spans="1:21" ht="28.2" x14ac:dyDescent="0.3">
      <c r="A208" s="203" t="s">
        <v>153</v>
      </c>
      <c r="B208" s="203"/>
      <c r="C208" s="204" t="s">
        <v>154</v>
      </c>
      <c r="D208" s="31"/>
      <c r="E208" s="31"/>
      <c r="F208" s="31"/>
      <c r="G208" s="31"/>
      <c r="H208" s="31"/>
      <c r="I208" s="22">
        <v>266.34124799999995</v>
      </c>
      <c r="K208" s="32"/>
      <c r="L208" s="33">
        <f t="shared" si="16"/>
        <v>0</v>
      </c>
      <c r="N208" s="32"/>
      <c r="O208" s="33">
        <f t="shared" si="17"/>
        <v>0</v>
      </c>
      <c r="Q208" s="32"/>
      <c r="R208" s="33">
        <f t="shared" si="18"/>
        <v>0</v>
      </c>
      <c r="T208" s="32"/>
      <c r="U208" s="33">
        <f t="shared" si="19"/>
        <v>0</v>
      </c>
    </row>
    <row r="209" spans="1:21" ht="28.2" x14ac:dyDescent="0.3">
      <c r="A209" s="203" t="s">
        <v>155</v>
      </c>
      <c r="B209" s="203"/>
      <c r="C209" s="204" t="s">
        <v>156</v>
      </c>
      <c r="D209" s="31"/>
      <c r="E209" s="31"/>
      <c r="F209" s="31"/>
      <c r="G209" s="31"/>
      <c r="H209" s="31"/>
      <c r="I209" s="22">
        <v>262.73228799999998</v>
      </c>
      <c r="K209" s="32"/>
      <c r="L209" s="33">
        <f t="shared" si="16"/>
        <v>0</v>
      </c>
      <c r="N209" s="32"/>
      <c r="O209" s="33">
        <f t="shared" si="17"/>
        <v>0</v>
      </c>
      <c r="Q209" s="32"/>
      <c r="R209" s="33">
        <f t="shared" si="18"/>
        <v>0</v>
      </c>
      <c r="T209" s="32"/>
      <c r="U209" s="33">
        <f t="shared" si="19"/>
        <v>0</v>
      </c>
    </row>
    <row r="210" spans="1:21" ht="28.2" x14ac:dyDescent="0.3">
      <c r="A210" s="203" t="s">
        <v>157</v>
      </c>
      <c r="B210" s="203"/>
      <c r="C210" s="204" t="s">
        <v>158</v>
      </c>
      <c r="D210" s="31"/>
      <c r="E210" s="31"/>
      <c r="F210" s="31"/>
      <c r="G210" s="31"/>
      <c r="H210" s="31"/>
      <c r="I210" s="22">
        <v>263.09318400000001</v>
      </c>
      <c r="K210" s="32"/>
      <c r="L210" s="33">
        <f t="shared" si="16"/>
        <v>0</v>
      </c>
      <c r="N210" s="32"/>
      <c r="O210" s="33">
        <f t="shared" si="17"/>
        <v>0</v>
      </c>
      <c r="Q210" s="32"/>
      <c r="R210" s="33">
        <f t="shared" si="18"/>
        <v>0</v>
      </c>
      <c r="T210" s="32"/>
      <c r="U210" s="33">
        <f t="shared" si="19"/>
        <v>0</v>
      </c>
    </row>
    <row r="211" spans="1:21" ht="28.2" x14ac:dyDescent="0.3">
      <c r="A211" s="203" t="s">
        <v>159</v>
      </c>
      <c r="B211" s="203"/>
      <c r="C211" s="204" t="s">
        <v>160</v>
      </c>
      <c r="D211" s="31"/>
      <c r="E211" s="31"/>
      <c r="F211" s="31"/>
      <c r="G211" s="31"/>
      <c r="H211" s="31"/>
      <c r="I211" s="22">
        <v>263.09318400000001</v>
      </c>
      <c r="K211" s="32"/>
      <c r="L211" s="33">
        <f t="shared" si="16"/>
        <v>0</v>
      </c>
      <c r="N211" s="32"/>
      <c r="O211" s="33">
        <f t="shared" si="17"/>
        <v>0</v>
      </c>
      <c r="Q211" s="32"/>
      <c r="R211" s="33">
        <f t="shared" si="18"/>
        <v>0</v>
      </c>
      <c r="T211" s="32"/>
      <c r="U211" s="33">
        <f t="shared" si="19"/>
        <v>0</v>
      </c>
    </row>
    <row r="212" spans="1:21" x14ac:dyDescent="0.3">
      <c r="A212" s="203" t="s">
        <v>161</v>
      </c>
      <c r="B212" s="203"/>
      <c r="C212" s="204" t="s">
        <v>162</v>
      </c>
      <c r="D212" s="31"/>
      <c r="E212" s="31"/>
      <c r="F212" s="31"/>
      <c r="G212" s="31"/>
      <c r="H212" s="31"/>
      <c r="I212" s="22">
        <v>369.91839999999996</v>
      </c>
      <c r="K212" s="32"/>
      <c r="L212" s="33">
        <f t="shared" si="16"/>
        <v>0</v>
      </c>
      <c r="N212" s="32"/>
      <c r="O212" s="33">
        <f t="shared" si="17"/>
        <v>0</v>
      </c>
      <c r="Q212" s="32"/>
      <c r="R212" s="33">
        <f t="shared" si="18"/>
        <v>0</v>
      </c>
      <c r="T212" s="32"/>
      <c r="U212" s="33">
        <f t="shared" si="19"/>
        <v>0</v>
      </c>
    </row>
    <row r="213" spans="1:21" ht="42" x14ac:dyDescent="0.3">
      <c r="A213" s="203" t="s">
        <v>163</v>
      </c>
      <c r="B213" s="203"/>
      <c r="C213" s="204" t="s">
        <v>164</v>
      </c>
      <c r="D213" s="31"/>
      <c r="E213" s="31"/>
      <c r="F213" s="31"/>
      <c r="G213" s="31"/>
      <c r="H213" s="31"/>
      <c r="I213" s="22">
        <v>368.47481599999992</v>
      </c>
      <c r="K213" s="32"/>
      <c r="L213" s="33">
        <f t="shared" si="16"/>
        <v>0</v>
      </c>
      <c r="N213" s="32"/>
      <c r="O213" s="33">
        <f t="shared" si="17"/>
        <v>0</v>
      </c>
      <c r="Q213" s="32"/>
      <c r="R213" s="33">
        <f t="shared" si="18"/>
        <v>0</v>
      </c>
      <c r="T213" s="32"/>
      <c r="U213" s="33">
        <f t="shared" si="19"/>
        <v>0</v>
      </c>
    </row>
    <row r="214" spans="1:21" ht="28.2" x14ac:dyDescent="0.3">
      <c r="A214" s="205" t="s">
        <v>165</v>
      </c>
      <c r="B214" s="203"/>
      <c r="C214" s="204" t="s">
        <v>129</v>
      </c>
      <c r="D214" s="31"/>
      <c r="E214" s="31"/>
      <c r="F214" s="31"/>
      <c r="G214" s="31"/>
      <c r="H214" s="31"/>
      <c r="I214" s="22">
        <v>0</v>
      </c>
      <c r="K214" s="32"/>
      <c r="L214" s="33">
        <f t="shared" si="16"/>
        <v>0</v>
      </c>
      <c r="N214" s="32"/>
      <c r="O214" s="33">
        <f t="shared" si="17"/>
        <v>0</v>
      </c>
      <c r="Q214" s="32"/>
      <c r="R214" s="33">
        <f t="shared" si="18"/>
        <v>0</v>
      </c>
      <c r="T214" s="32"/>
      <c r="U214" s="33">
        <f t="shared" si="19"/>
        <v>0</v>
      </c>
    </row>
    <row r="215" spans="1:21" ht="55.8" x14ac:dyDescent="0.3">
      <c r="A215" s="206">
        <v>78815</v>
      </c>
      <c r="B215" s="206">
        <v>26</v>
      </c>
      <c r="C215" s="204" t="s">
        <v>126</v>
      </c>
      <c r="D215" s="31"/>
      <c r="E215" s="31"/>
      <c r="F215" s="31"/>
      <c r="G215" s="31"/>
      <c r="H215" s="31"/>
      <c r="I215" s="22">
        <v>121.62</v>
      </c>
      <c r="K215" s="32"/>
      <c r="L215" s="33">
        <f t="shared" si="16"/>
        <v>0</v>
      </c>
      <c r="N215" s="32"/>
      <c r="O215" s="33">
        <f t="shared" si="17"/>
        <v>0</v>
      </c>
      <c r="Q215" s="32"/>
      <c r="R215" s="33">
        <f t="shared" si="18"/>
        <v>0</v>
      </c>
      <c r="T215" s="32"/>
      <c r="U215" s="33">
        <f t="shared" si="19"/>
        <v>0</v>
      </c>
    </row>
    <row r="216" spans="1:21" ht="28.2" x14ac:dyDescent="0.3">
      <c r="A216" s="205">
        <v>99151</v>
      </c>
      <c r="B216" s="203"/>
      <c r="C216" s="204" t="s">
        <v>127</v>
      </c>
      <c r="D216" s="31"/>
      <c r="E216" s="31"/>
      <c r="F216" s="31"/>
      <c r="G216" s="31"/>
      <c r="H216" s="31"/>
      <c r="I216" s="22">
        <v>75.790000000000006</v>
      </c>
      <c r="K216" s="32"/>
      <c r="L216" s="33">
        <f t="shared" si="16"/>
        <v>0</v>
      </c>
      <c r="N216" s="32"/>
      <c r="O216" s="33">
        <f t="shared" si="17"/>
        <v>0</v>
      </c>
      <c r="Q216" s="32"/>
      <c r="R216" s="33">
        <f t="shared" si="18"/>
        <v>0</v>
      </c>
      <c r="T216" s="32"/>
      <c r="U216" s="33">
        <f t="shared" si="19"/>
        <v>0</v>
      </c>
    </row>
    <row r="217" spans="1:21" ht="28.2" x14ac:dyDescent="0.3">
      <c r="A217" s="203">
        <v>99152</v>
      </c>
      <c r="B217" s="203"/>
      <c r="C217" s="204" t="s">
        <v>127</v>
      </c>
      <c r="D217" s="31"/>
      <c r="E217" s="31"/>
      <c r="F217" s="31"/>
      <c r="G217" s="31"/>
      <c r="H217" s="31"/>
      <c r="I217" s="22">
        <v>51.61</v>
      </c>
      <c r="K217" s="32"/>
      <c r="L217" s="33">
        <f t="shared" si="16"/>
        <v>0</v>
      </c>
      <c r="N217" s="32"/>
      <c r="O217" s="33">
        <f t="shared" si="17"/>
        <v>0</v>
      </c>
      <c r="Q217" s="32"/>
      <c r="R217" s="33">
        <f t="shared" si="18"/>
        <v>0</v>
      </c>
      <c r="T217" s="32"/>
      <c r="U217" s="33">
        <f t="shared" si="19"/>
        <v>0</v>
      </c>
    </row>
    <row r="218" spans="1:21" ht="28.2" x14ac:dyDescent="0.3">
      <c r="A218" s="203">
        <v>99153</v>
      </c>
      <c r="B218" s="203"/>
      <c r="C218" s="204" t="s">
        <v>127</v>
      </c>
      <c r="D218" s="31"/>
      <c r="E218" s="31"/>
      <c r="F218" s="31"/>
      <c r="G218" s="31"/>
      <c r="H218" s="31"/>
      <c r="I218" s="22">
        <v>10.83</v>
      </c>
      <c r="K218" s="32"/>
      <c r="L218" s="33">
        <f t="shared" si="16"/>
        <v>0</v>
      </c>
      <c r="N218" s="32"/>
      <c r="O218" s="33">
        <f t="shared" si="17"/>
        <v>0</v>
      </c>
      <c r="Q218" s="32"/>
      <c r="R218" s="33">
        <f t="shared" si="18"/>
        <v>0</v>
      </c>
      <c r="T218" s="32"/>
      <c r="U218" s="33">
        <f t="shared" si="19"/>
        <v>0</v>
      </c>
    </row>
    <row r="219" spans="1:21" ht="28.2" x14ac:dyDescent="0.3">
      <c r="A219" s="205">
        <v>99155</v>
      </c>
      <c r="B219" s="203"/>
      <c r="C219" s="204" t="s">
        <v>127</v>
      </c>
      <c r="D219" s="31"/>
      <c r="E219" s="31"/>
      <c r="F219" s="31"/>
      <c r="G219" s="31"/>
      <c r="H219" s="31"/>
      <c r="I219" s="22">
        <v>87.7</v>
      </c>
      <c r="K219" s="32"/>
      <c r="L219" s="33">
        <f t="shared" si="16"/>
        <v>0</v>
      </c>
      <c r="N219" s="32"/>
      <c r="O219" s="33">
        <f t="shared" si="17"/>
        <v>0</v>
      </c>
      <c r="Q219" s="32"/>
      <c r="R219" s="33">
        <f t="shared" si="18"/>
        <v>0</v>
      </c>
      <c r="T219" s="32"/>
      <c r="U219" s="33">
        <f t="shared" si="19"/>
        <v>0</v>
      </c>
    </row>
    <row r="220" spans="1:21" ht="28.2" x14ac:dyDescent="0.3">
      <c r="A220" s="205">
        <v>99156</v>
      </c>
      <c r="B220" s="203"/>
      <c r="C220" s="204" t="s">
        <v>127</v>
      </c>
      <c r="D220" s="31"/>
      <c r="E220" s="31"/>
      <c r="F220" s="31"/>
      <c r="G220" s="31"/>
      <c r="H220" s="31"/>
      <c r="I220" s="22">
        <v>80.12</v>
      </c>
      <c r="K220" s="32"/>
      <c r="L220" s="33">
        <f t="shared" si="16"/>
        <v>0</v>
      </c>
      <c r="N220" s="32"/>
      <c r="O220" s="33">
        <f t="shared" si="17"/>
        <v>0</v>
      </c>
      <c r="Q220" s="32"/>
      <c r="R220" s="33">
        <f t="shared" si="18"/>
        <v>0</v>
      </c>
      <c r="T220" s="32"/>
      <c r="U220" s="33">
        <f t="shared" si="19"/>
        <v>0</v>
      </c>
    </row>
    <row r="221" spans="1:21" ht="28.2" x14ac:dyDescent="0.3">
      <c r="A221" s="205">
        <v>99157</v>
      </c>
      <c r="B221" s="203"/>
      <c r="C221" s="204" t="s">
        <v>127</v>
      </c>
      <c r="D221" s="31"/>
      <c r="E221" s="31"/>
      <c r="F221" s="31"/>
      <c r="G221" s="31"/>
      <c r="H221" s="31"/>
      <c r="I221" s="22">
        <v>65.319999999999993</v>
      </c>
      <c r="K221" s="32"/>
      <c r="L221" s="33">
        <f t="shared" si="16"/>
        <v>0</v>
      </c>
      <c r="N221" s="32"/>
      <c r="O221" s="33">
        <f t="shared" si="17"/>
        <v>0</v>
      </c>
      <c r="Q221" s="32"/>
      <c r="R221" s="33">
        <f t="shared" si="18"/>
        <v>0</v>
      </c>
      <c r="T221" s="32"/>
      <c r="U221" s="33">
        <f t="shared" si="19"/>
        <v>0</v>
      </c>
    </row>
    <row r="222" spans="1:21" ht="28.2" x14ac:dyDescent="0.3">
      <c r="A222" s="205" t="s">
        <v>128</v>
      </c>
      <c r="B222" s="203"/>
      <c r="C222" s="204" t="s">
        <v>129</v>
      </c>
      <c r="D222" s="31"/>
      <c r="E222" s="31"/>
      <c r="F222" s="31"/>
      <c r="G222" s="31"/>
      <c r="H222" s="31"/>
      <c r="I222" s="22">
        <v>0</v>
      </c>
      <c r="K222" s="32"/>
      <c r="L222" s="33">
        <f t="shared" si="16"/>
        <v>0</v>
      </c>
      <c r="N222" s="32"/>
      <c r="O222" s="33">
        <f t="shared" si="17"/>
        <v>0</v>
      </c>
      <c r="Q222" s="32"/>
      <c r="R222" s="33">
        <f t="shared" si="18"/>
        <v>0</v>
      </c>
      <c r="T222" s="32"/>
      <c r="U222" s="33">
        <f t="shared" si="19"/>
        <v>0</v>
      </c>
    </row>
    <row r="223" spans="1:21" ht="42" x14ac:dyDescent="0.3">
      <c r="A223" s="205" t="s">
        <v>130</v>
      </c>
      <c r="B223" s="203"/>
      <c r="C223" s="204" t="s">
        <v>131</v>
      </c>
      <c r="D223" s="31"/>
      <c r="E223" s="31"/>
      <c r="F223" s="31"/>
      <c r="G223" s="31"/>
      <c r="H223" s="31"/>
      <c r="I223" s="22">
        <v>0</v>
      </c>
      <c r="K223" s="32"/>
      <c r="L223" s="33">
        <f t="shared" si="16"/>
        <v>0</v>
      </c>
      <c r="N223" s="32"/>
      <c r="O223" s="33">
        <f t="shared" si="17"/>
        <v>0</v>
      </c>
      <c r="Q223" s="32"/>
      <c r="R223" s="33">
        <f t="shared" si="18"/>
        <v>0</v>
      </c>
      <c r="T223" s="32"/>
      <c r="U223" s="33">
        <f t="shared" si="19"/>
        <v>0</v>
      </c>
    </row>
    <row r="224" spans="1:21" ht="42" x14ac:dyDescent="0.3">
      <c r="A224" s="205" t="s">
        <v>132</v>
      </c>
      <c r="B224" s="203"/>
      <c r="C224" s="204" t="s">
        <v>133</v>
      </c>
      <c r="D224" s="31"/>
      <c r="E224" s="31"/>
      <c r="F224" s="31"/>
      <c r="G224" s="31"/>
      <c r="H224" s="31"/>
      <c r="I224" s="22">
        <v>0</v>
      </c>
      <c r="K224" s="32"/>
      <c r="L224" s="33">
        <f t="shared" si="16"/>
        <v>0</v>
      </c>
      <c r="N224" s="32"/>
      <c r="O224" s="33">
        <f t="shared" si="17"/>
        <v>0</v>
      </c>
      <c r="Q224" s="32"/>
      <c r="R224" s="33">
        <f t="shared" si="18"/>
        <v>0</v>
      </c>
      <c r="T224" s="32"/>
      <c r="U224" s="33">
        <f t="shared" si="19"/>
        <v>0</v>
      </c>
    </row>
    <row r="225" spans="11:21" x14ac:dyDescent="0.3">
      <c r="K225" s="34">
        <f>SUM(L47:L225)</f>
        <v>0</v>
      </c>
      <c r="L225" s="35">
        <f>SUM(L47:L57)</f>
        <v>0</v>
      </c>
      <c r="M225" s="1"/>
      <c r="N225" s="34">
        <f>SUM(N47:N57)</f>
        <v>0</v>
      </c>
      <c r="O225" s="35">
        <f>SUM(O47:O57)</f>
        <v>0</v>
      </c>
      <c r="P225" s="1"/>
      <c r="Q225" s="34">
        <f>SUM(Q47:Q57)</f>
        <v>0</v>
      </c>
      <c r="R225" s="35">
        <f>SUM(R47:R57)</f>
        <v>0</v>
      </c>
      <c r="S225" s="1"/>
      <c r="T225" s="34">
        <f>SUM(T47:T57)</f>
        <v>0</v>
      </c>
      <c r="U225" s="35">
        <f>SUM(U47:U57)</f>
        <v>0</v>
      </c>
    </row>
  </sheetData>
  <protectedRanges>
    <protectedRange sqref="D47:I224" name="Range3_1"/>
    <protectedRange sqref="D35:I42" name="Range4_1"/>
    <protectedRange sqref="K35:K42 N35:N42 Q35:Q42 T35:T42" name="Range2_1"/>
  </protectedRanges>
  <mergeCells count="24">
    <mergeCell ref="A33:I33"/>
    <mergeCell ref="A45:I45"/>
    <mergeCell ref="A1:C1"/>
    <mergeCell ref="C3:J3"/>
    <mergeCell ref="C4:J4"/>
    <mergeCell ref="C5:J5"/>
    <mergeCell ref="C6:J6"/>
    <mergeCell ref="C7:J7"/>
    <mergeCell ref="C8:J8"/>
    <mergeCell ref="C9:I9"/>
    <mergeCell ref="A16:I16"/>
    <mergeCell ref="C12:I12"/>
    <mergeCell ref="A25:B25"/>
    <mergeCell ref="A26:B26"/>
    <mergeCell ref="A27:B27"/>
    <mergeCell ref="A17:B17"/>
    <mergeCell ref="A23:B23"/>
    <mergeCell ref="A24:B24"/>
    <mergeCell ref="A28:I28"/>
    <mergeCell ref="A18:B18"/>
    <mergeCell ref="A19:B19"/>
    <mergeCell ref="A20:B20"/>
    <mergeCell ref="A21:B21"/>
    <mergeCell ref="A22:B22"/>
  </mergeCells>
  <phoneticPr fontId="15" type="noConversion"/>
  <hyperlinks>
    <hyperlink ref="C9" location="'Impact Worksheet'!A1" display="The estimated revenue will be automatically moved to your Impact Worksheet." xr:uid="{00000000-0004-0000-0100-000000000000}"/>
    <hyperlink ref="C9:I9" location="'Practice Financials'!A1" display="The estimated revenue will be automatically moved to your Practice Financials Worksheet." xr:uid="{00000000-0004-0000-0100-000001000000}"/>
  </hyperlinks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314"/>
  <sheetViews>
    <sheetView topLeftCell="A79" workbookViewId="0">
      <selection activeCell="A77" sqref="A77"/>
    </sheetView>
  </sheetViews>
  <sheetFormatPr defaultColWidth="10" defaultRowHeight="15.6" x14ac:dyDescent="0.3"/>
  <cols>
    <col min="1" max="1" width="55.44140625" style="51" customWidth="1"/>
    <col min="2" max="6" width="19.21875" style="51" customWidth="1"/>
    <col min="7" max="7" width="6.21875" style="52" customWidth="1"/>
    <col min="8" max="12" width="19.21875" style="51" customWidth="1"/>
    <col min="13" max="13" width="6" style="52" customWidth="1"/>
    <col min="14" max="14" width="19.21875" style="51" customWidth="1"/>
    <col min="15" max="61" width="10" style="52"/>
    <col min="62" max="16384" width="10" style="51"/>
  </cols>
  <sheetData>
    <row r="1" spans="1:14" ht="17.55" customHeight="1" x14ac:dyDescent="0.3">
      <c r="A1" s="154" t="s">
        <v>259</v>
      </c>
      <c r="B1" s="52"/>
      <c r="C1" s="52"/>
      <c r="D1" s="52"/>
      <c r="E1" s="52"/>
      <c r="F1" s="52"/>
      <c r="H1" s="52"/>
      <c r="I1" s="52"/>
      <c r="J1" s="52"/>
      <c r="K1" s="52"/>
      <c r="L1" s="52"/>
      <c r="N1" s="52"/>
    </row>
    <row r="2" spans="1:14" s="52" customFormat="1" ht="10.5" customHeight="1" x14ac:dyDescent="0.4">
      <c r="A2" s="153"/>
    </row>
    <row r="3" spans="1:14" x14ac:dyDescent="0.3">
      <c r="A3" s="269" t="s">
        <v>258</v>
      </c>
      <c r="B3" s="270"/>
      <c r="C3" s="270"/>
      <c r="D3" s="270"/>
      <c r="E3" s="270"/>
      <c r="F3" s="270"/>
      <c r="H3" s="52"/>
      <c r="I3" s="52"/>
      <c r="J3" s="52"/>
      <c r="K3" s="52"/>
      <c r="L3" s="52"/>
      <c r="N3" s="52"/>
    </row>
    <row r="4" spans="1:14" x14ac:dyDescent="0.3">
      <c r="A4" s="271" t="s">
        <v>257</v>
      </c>
      <c r="B4" s="271"/>
      <c r="C4" s="271"/>
      <c r="D4" s="271"/>
      <c r="E4" s="271"/>
      <c r="F4" s="271"/>
      <c r="H4" s="52"/>
      <c r="I4" s="52"/>
      <c r="J4" s="52"/>
      <c r="K4" s="52"/>
      <c r="L4" s="52"/>
      <c r="N4" s="52"/>
    </row>
    <row r="5" spans="1:14" x14ac:dyDescent="0.3">
      <c r="A5" s="272" t="s">
        <v>256</v>
      </c>
      <c r="B5" s="273"/>
      <c r="C5" s="273"/>
      <c r="D5" s="273"/>
      <c r="E5" s="273"/>
      <c r="F5" s="273"/>
      <c r="H5" s="52"/>
      <c r="I5" s="52"/>
      <c r="J5" s="52"/>
      <c r="K5" s="52"/>
      <c r="L5" s="52"/>
      <c r="N5" s="52"/>
    </row>
    <row r="6" spans="1:14" x14ac:dyDescent="0.3">
      <c r="A6" s="274" t="s">
        <v>255</v>
      </c>
      <c r="B6" s="275"/>
      <c r="C6" s="275"/>
      <c r="D6" s="275"/>
      <c r="E6" s="275"/>
      <c r="F6" s="275"/>
      <c r="H6" s="52"/>
      <c r="I6" s="52"/>
      <c r="J6" s="52"/>
      <c r="K6" s="52"/>
      <c r="L6" s="52"/>
      <c r="N6" s="52"/>
    </row>
    <row r="7" spans="1:14" x14ac:dyDescent="0.3">
      <c r="A7" s="276" t="s">
        <v>254</v>
      </c>
      <c r="B7" s="276"/>
      <c r="C7" s="276"/>
      <c r="D7" s="276"/>
      <c r="E7" s="276"/>
      <c r="F7" s="276"/>
      <c r="H7" s="52"/>
      <c r="I7" s="52"/>
      <c r="J7" s="52"/>
      <c r="K7" s="52"/>
      <c r="L7" s="52"/>
      <c r="N7" s="52"/>
    </row>
    <row r="8" spans="1:14" ht="16.05" customHeight="1" thickBot="1" x14ac:dyDescent="0.35">
      <c r="A8" s="152"/>
      <c r="B8" s="152"/>
      <c r="C8" s="52"/>
      <c r="D8" s="52"/>
      <c r="E8" s="52"/>
      <c r="F8" s="52"/>
      <c r="H8" s="52"/>
      <c r="I8" s="52"/>
      <c r="J8" s="52"/>
      <c r="K8" s="52"/>
      <c r="L8" s="52"/>
      <c r="N8" s="52"/>
    </row>
    <row r="9" spans="1:14" ht="18" thickBot="1" x14ac:dyDescent="0.35">
      <c r="A9" s="52"/>
      <c r="B9" s="255" t="s">
        <v>253</v>
      </c>
      <c r="C9" s="256"/>
      <c r="D9" s="256"/>
      <c r="E9" s="257"/>
      <c r="F9" s="151"/>
      <c r="H9" s="268" t="s">
        <v>252</v>
      </c>
      <c r="I9" s="256"/>
      <c r="J9" s="256"/>
      <c r="K9" s="257"/>
      <c r="L9" s="150"/>
      <c r="N9" s="150"/>
    </row>
    <row r="10" spans="1:14" ht="15" customHeight="1" x14ac:dyDescent="0.3">
      <c r="A10" s="263" t="s">
        <v>251</v>
      </c>
      <c r="B10" s="253" t="s">
        <v>250</v>
      </c>
      <c r="C10" s="251" t="s">
        <v>249</v>
      </c>
      <c r="D10" s="253" t="s">
        <v>248</v>
      </c>
      <c r="E10" s="265" t="s">
        <v>247</v>
      </c>
      <c r="F10" s="149">
        <v>2019</v>
      </c>
      <c r="G10" s="145"/>
      <c r="H10" s="267" t="s">
        <v>250</v>
      </c>
      <c r="I10" s="251" t="s">
        <v>249</v>
      </c>
      <c r="J10" s="253" t="s">
        <v>248</v>
      </c>
      <c r="K10" s="251" t="s">
        <v>247</v>
      </c>
      <c r="L10" s="149">
        <v>2020</v>
      </c>
      <c r="N10" s="258" t="s">
        <v>187</v>
      </c>
    </row>
    <row r="11" spans="1:14" x14ac:dyDescent="0.3">
      <c r="A11" s="264"/>
      <c r="B11" s="254"/>
      <c r="C11" s="252"/>
      <c r="D11" s="254"/>
      <c r="E11" s="266"/>
      <c r="F11" s="148" t="s">
        <v>188</v>
      </c>
      <c r="G11" s="145"/>
      <c r="H11" s="254"/>
      <c r="I11" s="252"/>
      <c r="J11" s="254"/>
      <c r="K11" s="252"/>
      <c r="L11" s="148" t="s">
        <v>188</v>
      </c>
      <c r="N11" s="259"/>
    </row>
    <row r="12" spans="1:14" s="52" customFormat="1" ht="9.75" customHeight="1" x14ac:dyDescent="0.3">
      <c r="A12" s="147"/>
      <c r="B12" s="146"/>
      <c r="C12" s="146"/>
      <c r="D12" s="146"/>
      <c r="E12" s="146"/>
      <c r="F12" s="145"/>
      <c r="G12" s="145"/>
      <c r="H12" s="146"/>
      <c r="I12" s="146"/>
      <c r="J12" s="146"/>
      <c r="K12" s="146"/>
      <c r="L12" s="145"/>
      <c r="N12" s="144"/>
    </row>
    <row r="13" spans="1:14" x14ac:dyDescent="0.3">
      <c r="A13" s="260" t="s">
        <v>246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2"/>
    </row>
    <row r="14" spans="1:14" x14ac:dyDescent="0.3">
      <c r="A14" s="143" t="s">
        <v>245</v>
      </c>
      <c r="B14" s="135"/>
      <c r="C14" s="81"/>
      <c r="D14" s="135"/>
      <c r="E14" s="81"/>
      <c r="F14" s="137">
        <f>SUM(B14:E14)</f>
        <v>0</v>
      </c>
      <c r="G14" s="136"/>
      <c r="H14" s="141">
        <v>0</v>
      </c>
      <c r="I14" s="140">
        <v>0</v>
      </c>
      <c r="J14" s="141">
        <v>0</v>
      </c>
      <c r="K14" s="140">
        <v>0</v>
      </c>
      <c r="L14" s="80">
        <f>SUM(H14:K14)</f>
        <v>0</v>
      </c>
      <c r="M14" s="68"/>
      <c r="N14" s="79">
        <f>L14-F14</f>
        <v>0</v>
      </c>
    </row>
    <row r="15" spans="1:14" s="52" customFormat="1" x14ac:dyDescent="0.3">
      <c r="A15" s="143" t="s">
        <v>271</v>
      </c>
      <c r="B15" s="135"/>
      <c r="C15" s="81"/>
      <c r="D15" s="135"/>
      <c r="E15" s="81"/>
      <c r="F15" s="137">
        <f>SUM(B15:E15)</f>
        <v>0</v>
      </c>
      <c r="G15" s="136"/>
      <c r="H15" s="135"/>
      <c r="I15" s="81"/>
      <c r="J15" s="135"/>
      <c r="K15" s="81"/>
      <c r="L15" s="80">
        <f>SUM(H15:K15)</f>
        <v>0</v>
      </c>
      <c r="M15" s="68"/>
      <c r="N15" s="79">
        <f>F15-L15</f>
        <v>0</v>
      </c>
    </row>
    <row r="16" spans="1:14" x14ac:dyDescent="0.3">
      <c r="A16" s="142" t="s">
        <v>244</v>
      </c>
      <c r="B16" s="135"/>
      <c r="C16" s="81"/>
      <c r="D16" s="135"/>
      <c r="E16" s="81"/>
      <c r="F16" s="137"/>
      <c r="G16" s="136"/>
      <c r="H16" s="141"/>
      <c r="I16" s="140"/>
      <c r="J16" s="141"/>
      <c r="K16" s="140"/>
      <c r="L16" s="80"/>
      <c r="M16" s="68"/>
      <c r="N16" s="79"/>
    </row>
    <row r="17" spans="1:14" x14ac:dyDescent="0.3">
      <c r="A17" s="142"/>
      <c r="B17" s="135"/>
      <c r="C17" s="81"/>
      <c r="D17" s="135"/>
      <c r="E17" s="81"/>
      <c r="F17" s="137"/>
      <c r="G17" s="136"/>
      <c r="H17" s="141"/>
      <c r="I17" s="140"/>
      <c r="J17" s="141"/>
      <c r="K17" s="140"/>
      <c r="L17" s="80"/>
      <c r="M17" s="68"/>
      <c r="N17" s="79"/>
    </row>
    <row r="18" spans="1:14" s="52" customFormat="1" x14ac:dyDescent="0.3">
      <c r="A18" s="139"/>
      <c r="B18" s="135"/>
      <c r="C18" s="81"/>
      <c r="D18" s="135"/>
      <c r="E18" s="81"/>
      <c r="F18" s="137">
        <f>SUM(B18:E18)</f>
        <v>0</v>
      </c>
      <c r="G18" s="136"/>
      <c r="H18" s="135"/>
      <c r="I18" s="81"/>
      <c r="J18" s="135"/>
      <c r="K18" s="81"/>
      <c r="L18" s="80">
        <f>SUM(H18:K18)</f>
        <v>0</v>
      </c>
      <c r="M18" s="68"/>
      <c r="N18" s="79">
        <f>F18-L18</f>
        <v>0</v>
      </c>
    </row>
    <row r="19" spans="1:14" s="52" customFormat="1" x14ac:dyDescent="0.3">
      <c r="A19" s="138" t="s">
        <v>236</v>
      </c>
      <c r="B19" s="135"/>
      <c r="C19" s="81"/>
      <c r="D19" s="135"/>
      <c r="E19" s="81"/>
      <c r="F19" s="137">
        <f>SUM(B19:E19)</f>
        <v>0</v>
      </c>
      <c r="G19" s="136"/>
      <c r="H19" s="135"/>
      <c r="I19" s="81"/>
      <c r="J19" s="135"/>
      <c r="K19" s="81"/>
      <c r="L19" s="80">
        <f>SUM(H19:K19)</f>
        <v>0</v>
      </c>
      <c r="M19" s="68"/>
      <c r="N19" s="134">
        <f>F19-L19</f>
        <v>0</v>
      </c>
    </row>
    <row r="20" spans="1:14" s="52" customFormat="1" x14ac:dyDescent="0.3">
      <c r="A20" s="133" t="s">
        <v>243</v>
      </c>
      <c r="B20" s="129">
        <f>SUM(B14:B19)</f>
        <v>0</v>
      </c>
      <c r="C20" s="129">
        <f>SUM(C14:C19)</f>
        <v>0</v>
      </c>
      <c r="D20" s="129">
        <f>SUM(D14:D19)</f>
        <v>0</v>
      </c>
      <c r="E20" s="129">
        <f>SUM(E14:E19)</f>
        <v>0</v>
      </c>
      <c r="F20" s="132">
        <f>SUM(F14:F19)</f>
        <v>0</v>
      </c>
      <c r="G20" s="131"/>
      <c r="H20" s="130">
        <f>SUM(H14:H19)</f>
        <v>0</v>
      </c>
      <c r="I20" s="129">
        <f>SUM(I14:I19)</f>
        <v>0</v>
      </c>
      <c r="J20" s="129">
        <f>SUM(J14:J19)</f>
        <v>0</v>
      </c>
      <c r="K20" s="129">
        <f>SUM(K14:K19)</f>
        <v>0</v>
      </c>
      <c r="L20" s="129">
        <f>SUM(L14:L19)</f>
        <v>0</v>
      </c>
      <c r="M20" s="128"/>
      <c r="N20" s="127">
        <f>L20-F20</f>
        <v>0</v>
      </c>
    </row>
    <row r="21" spans="1:14" s="52" customFormat="1" x14ac:dyDescent="0.3">
      <c r="A21" s="126"/>
      <c r="B21" s="124"/>
      <c r="C21" s="124"/>
      <c r="D21" s="124"/>
      <c r="E21" s="124"/>
      <c r="F21" s="123"/>
      <c r="G21" s="125"/>
      <c r="H21" s="124"/>
      <c r="I21" s="124"/>
      <c r="J21" s="124"/>
      <c r="K21" s="124"/>
      <c r="L21" s="123"/>
    </row>
    <row r="22" spans="1:14" s="52" customFormat="1" x14ac:dyDescent="0.3">
      <c r="A22" s="245" t="s">
        <v>242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</row>
    <row r="23" spans="1:14" s="52" customFormat="1" x14ac:dyDescent="0.3">
      <c r="A23" s="100" t="s">
        <v>201</v>
      </c>
      <c r="B23" s="92">
        <f>SUM(B24:B35)</f>
        <v>0</v>
      </c>
      <c r="C23" s="92">
        <f>SUM(C24:C35)</f>
        <v>0</v>
      </c>
      <c r="D23" s="92">
        <f>SUM(D24:D35)</f>
        <v>0</v>
      </c>
      <c r="E23" s="92">
        <f>SUM(E24:E35)</f>
        <v>0</v>
      </c>
      <c r="F23" s="94">
        <f t="shared" ref="F23:F39" si="0">SUM(B23:E23)</f>
        <v>0</v>
      </c>
      <c r="G23" s="93"/>
      <c r="H23" s="92">
        <f>SUM(H24:H35)</f>
        <v>0</v>
      </c>
      <c r="I23" s="92">
        <f>SUM(I24:I35)</f>
        <v>0</v>
      </c>
      <c r="J23" s="92">
        <f>SUM(J24:J35)</f>
        <v>0</v>
      </c>
      <c r="K23" s="92">
        <f>SUM(K24:K35)</f>
        <v>0</v>
      </c>
      <c r="L23" s="94">
        <f t="shared" ref="L23:L39" si="1">SUM(H23:K23)</f>
        <v>0</v>
      </c>
      <c r="M23" s="90"/>
      <c r="N23" s="122">
        <f t="shared" ref="N23:N39" si="2">L23-F23</f>
        <v>0</v>
      </c>
    </row>
    <row r="24" spans="1:14" s="52" customFormat="1" x14ac:dyDescent="0.3">
      <c r="A24" s="98" t="s">
        <v>241</v>
      </c>
      <c r="B24" s="82"/>
      <c r="C24" s="81"/>
      <c r="D24" s="82"/>
      <c r="E24" s="81"/>
      <c r="F24" s="83">
        <f t="shared" si="0"/>
        <v>0</v>
      </c>
      <c r="G24" s="76"/>
      <c r="H24" s="82"/>
      <c r="I24" s="81"/>
      <c r="J24" s="82"/>
      <c r="K24" s="81"/>
      <c r="L24" s="80">
        <f t="shared" si="1"/>
        <v>0</v>
      </c>
      <c r="M24" s="68"/>
      <c r="N24" s="79">
        <f t="shared" si="2"/>
        <v>0</v>
      </c>
    </row>
    <row r="25" spans="1:14" s="52" customFormat="1" x14ac:dyDescent="0.3">
      <c r="A25" s="98" t="s">
        <v>240</v>
      </c>
      <c r="B25" s="82"/>
      <c r="C25" s="81"/>
      <c r="D25" s="82"/>
      <c r="E25" s="81"/>
      <c r="F25" s="83">
        <f t="shared" si="0"/>
        <v>0</v>
      </c>
      <c r="G25" s="76"/>
      <c r="H25" s="82"/>
      <c r="I25" s="81"/>
      <c r="J25" s="82"/>
      <c r="K25" s="81"/>
      <c r="L25" s="80">
        <f t="shared" si="1"/>
        <v>0</v>
      </c>
      <c r="M25" s="68"/>
      <c r="N25" s="79">
        <f t="shared" si="2"/>
        <v>0</v>
      </c>
    </row>
    <row r="26" spans="1:14" s="52" customFormat="1" x14ac:dyDescent="0.3">
      <c r="A26" s="98" t="s">
        <v>239</v>
      </c>
      <c r="B26" s="82"/>
      <c r="C26" s="81"/>
      <c r="D26" s="82"/>
      <c r="E26" s="81"/>
      <c r="F26" s="83">
        <f t="shared" si="0"/>
        <v>0</v>
      </c>
      <c r="G26" s="76"/>
      <c r="H26" s="82"/>
      <c r="I26" s="81"/>
      <c r="J26" s="82"/>
      <c r="K26" s="81"/>
      <c r="L26" s="80">
        <f t="shared" si="1"/>
        <v>0</v>
      </c>
      <c r="M26" s="68"/>
      <c r="N26" s="79">
        <f t="shared" si="2"/>
        <v>0</v>
      </c>
    </row>
    <row r="27" spans="1:14" x14ac:dyDescent="0.3">
      <c r="A27" s="119" t="s">
        <v>286</v>
      </c>
      <c r="B27" s="85"/>
      <c r="C27" s="84"/>
      <c r="D27" s="85"/>
      <c r="E27" s="84"/>
      <c r="F27" s="83"/>
      <c r="G27" s="76"/>
      <c r="H27" s="82"/>
      <c r="I27" s="81"/>
      <c r="J27" s="82"/>
      <c r="K27" s="81"/>
      <c r="L27" s="80"/>
      <c r="M27" s="68"/>
      <c r="N27" s="79"/>
    </row>
    <row r="28" spans="1:14" x14ac:dyDescent="0.3">
      <c r="A28" s="119" t="s">
        <v>287</v>
      </c>
      <c r="B28" s="85"/>
      <c r="C28" s="84"/>
      <c r="D28" s="85"/>
      <c r="E28" s="84"/>
      <c r="F28" s="83"/>
      <c r="G28" s="76"/>
      <c r="H28" s="82"/>
      <c r="I28" s="81"/>
      <c r="J28" s="82"/>
      <c r="K28" s="81"/>
      <c r="L28" s="80"/>
      <c r="M28" s="68"/>
      <c r="N28" s="79"/>
    </row>
    <row r="29" spans="1:14" x14ac:dyDescent="0.3">
      <c r="A29" s="119" t="s">
        <v>288</v>
      </c>
      <c r="B29" s="85"/>
      <c r="C29" s="84"/>
      <c r="D29" s="85"/>
      <c r="E29" s="84"/>
      <c r="F29" s="83"/>
      <c r="G29" s="76"/>
      <c r="H29" s="82"/>
      <c r="I29" s="81"/>
      <c r="J29" s="82"/>
      <c r="K29" s="81"/>
      <c r="L29" s="80"/>
      <c r="M29" s="68"/>
      <c r="N29" s="79"/>
    </row>
    <row r="30" spans="1:14" x14ac:dyDescent="0.3">
      <c r="A30" s="119" t="s">
        <v>289</v>
      </c>
      <c r="B30" s="85"/>
      <c r="C30" s="84"/>
      <c r="D30" s="85"/>
      <c r="E30" s="84"/>
      <c r="F30" s="83"/>
      <c r="G30" s="76"/>
      <c r="H30" s="82"/>
      <c r="I30" s="81"/>
      <c r="J30" s="82"/>
      <c r="K30" s="81"/>
      <c r="L30" s="80"/>
      <c r="M30" s="68"/>
      <c r="N30" s="79"/>
    </row>
    <row r="31" spans="1:14" x14ac:dyDescent="0.3">
      <c r="A31" s="119" t="s">
        <v>290</v>
      </c>
      <c r="B31" s="85"/>
      <c r="C31" s="84"/>
      <c r="D31" s="85"/>
      <c r="E31" s="84"/>
      <c r="F31" s="83"/>
      <c r="G31" s="76"/>
      <c r="H31" s="82"/>
      <c r="I31" s="81"/>
      <c r="J31" s="82"/>
      <c r="K31" s="81"/>
      <c r="L31" s="80"/>
      <c r="M31" s="68"/>
      <c r="N31" s="79"/>
    </row>
    <row r="32" spans="1:14" x14ac:dyDescent="0.3">
      <c r="A32" s="119" t="s">
        <v>291</v>
      </c>
      <c r="B32" s="85"/>
      <c r="C32" s="84"/>
      <c r="D32" s="85"/>
      <c r="E32" s="84"/>
      <c r="F32" s="83"/>
      <c r="G32" s="76"/>
      <c r="H32" s="82"/>
      <c r="I32" s="81"/>
      <c r="J32" s="82"/>
      <c r="K32" s="81"/>
      <c r="L32" s="80"/>
      <c r="M32" s="68"/>
      <c r="N32" s="79"/>
    </row>
    <row r="33" spans="1:14" s="52" customFormat="1" x14ac:dyDescent="0.3">
      <c r="A33" s="98" t="s">
        <v>238</v>
      </c>
      <c r="B33" s="82"/>
      <c r="C33" s="81"/>
      <c r="D33" s="82"/>
      <c r="E33" s="81"/>
      <c r="F33" s="83">
        <f t="shared" si="0"/>
        <v>0</v>
      </c>
      <c r="G33" s="76"/>
      <c r="H33" s="82">
        <v>0</v>
      </c>
      <c r="I33" s="81">
        <v>0</v>
      </c>
      <c r="J33" s="82">
        <v>0</v>
      </c>
      <c r="K33" s="81">
        <v>0</v>
      </c>
      <c r="L33" s="80">
        <f t="shared" si="1"/>
        <v>0</v>
      </c>
      <c r="M33" s="68"/>
      <c r="N33" s="79">
        <f t="shared" si="2"/>
        <v>0</v>
      </c>
    </row>
    <row r="34" spans="1:14" s="52" customFormat="1" x14ac:dyDescent="0.3">
      <c r="A34" s="98" t="s">
        <v>237</v>
      </c>
      <c r="B34" s="82"/>
      <c r="C34" s="81"/>
      <c r="D34" s="82"/>
      <c r="E34" s="81"/>
      <c r="F34" s="83">
        <f t="shared" si="0"/>
        <v>0</v>
      </c>
      <c r="G34" s="76"/>
      <c r="H34" s="82"/>
      <c r="I34" s="81"/>
      <c r="J34" s="82"/>
      <c r="K34" s="81"/>
      <c r="L34" s="80">
        <f t="shared" si="1"/>
        <v>0</v>
      </c>
      <c r="M34" s="68"/>
      <c r="N34" s="79">
        <f t="shared" si="2"/>
        <v>0</v>
      </c>
    </row>
    <row r="35" spans="1:14" s="52" customFormat="1" x14ac:dyDescent="0.3">
      <c r="A35" s="103" t="s">
        <v>236</v>
      </c>
      <c r="B35" s="82"/>
      <c r="C35" s="81"/>
      <c r="D35" s="82"/>
      <c r="E35" s="81"/>
      <c r="F35" s="83">
        <f t="shared" si="0"/>
        <v>0</v>
      </c>
      <c r="G35" s="76"/>
      <c r="H35" s="82"/>
      <c r="I35" s="81"/>
      <c r="J35" s="82"/>
      <c r="K35" s="81"/>
      <c r="L35" s="80">
        <f t="shared" si="1"/>
        <v>0</v>
      </c>
      <c r="M35" s="68"/>
      <c r="N35" s="79">
        <f t="shared" si="2"/>
        <v>0</v>
      </c>
    </row>
    <row r="36" spans="1:14" s="52" customFormat="1" x14ac:dyDescent="0.3">
      <c r="A36" s="121" t="s">
        <v>235</v>
      </c>
      <c r="B36" s="92">
        <f>SUM(B37:B45)</f>
        <v>0</v>
      </c>
      <c r="C36" s="92">
        <f>SUM(C37:C45)</f>
        <v>0</v>
      </c>
      <c r="D36" s="92">
        <f>SUM(D37:D45)</f>
        <v>0</v>
      </c>
      <c r="E36" s="92">
        <f>SUM(E37:E45)</f>
        <v>0</v>
      </c>
      <c r="F36" s="94">
        <f t="shared" si="0"/>
        <v>0</v>
      </c>
      <c r="G36" s="93"/>
      <c r="H36" s="92">
        <f>SUM(H37:H45)</f>
        <v>0</v>
      </c>
      <c r="I36" s="92">
        <f>SUM(I37:I45)</f>
        <v>0</v>
      </c>
      <c r="J36" s="92">
        <f>SUM(J37:J45)</f>
        <v>0</v>
      </c>
      <c r="K36" s="92">
        <f>SUM(K37:K45)</f>
        <v>0</v>
      </c>
      <c r="L36" s="91">
        <f t="shared" si="1"/>
        <v>0</v>
      </c>
      <c r="M36" s="90"/>
      <c r="N36" s="89">
        <f t="shared" si="2"/>
        <v>0</v>
      </c>
    </row>
    <row r="37" spans="1:14" s="52" customFormat="1" x14ac:dyDescent="0.3">
      <c r="A37" s="98" t="s">
        <v>234</v>
      </c>
      <c r="B37" s="82"/>
      <c r="C37" s="81"/>
      <c r="D37" s="82"/>
      <c r="E37" s="81"/>
      <c r="F37" s="83">
        <f t="shared" si="0"/>
        <v>0</v>
      </c>
      <c r="G37" s="76"/>
      <c r="H37" s="82"/>
      <c r="I37" s="81"/>
      <c r="J37" s="82"/>
      <c r="K37" s="81"/>
      <c r="L37" s="80">
        <f t="shared" si="1"/>
        <v>0</v>
      </c>
      <c r="M37" s="68"/>
      <c r="N37" s="79">
        <f t="shared" si="2"/>
        <v>0</v>
      </c>
    </row>
    <row r="38" spans="1:14" s="52" customFormat="1" x14ac:dyDescent="0.3">
      <c r="A38" s="98" t="s">
        <v>233</v>
      </c>
      <c r="B38" s="82"/>
      <c r="C38" s="81"/>
      <c r="D38" s="82"/>
      <c r="E38" s="81"/>
      <c r="F38" s="83">
        <f t="shared" si="0"/>
        <v>0</v>
      </c>
      <c r="G38" s="76"/>
      <c r="H38" s="82"/>
      <c r="I38" s="81"/>
      <c r="J38" s="82"/>
      <c r="K38" s="81"/>
      <c r="L38" s="80">
        <f t="shared" si="1"/>
        <v>0</v>
      </c>
      <c r="M38" s="68"/>
      <c r="N38" s="79">
        <f t="shared" si="2"/>
        <v>0</v>
      </c>
    </row>
    <row r="39" spans="1:14" s="52" customFormat="1" x14ac:dyDescent="0.3">
      <c r="A39" s="98" t="s">
        <v>232</v>
      </c>
      <c r="B39" s="82"/>
      <c r="C39" s="81"/>
      <c r="D39" s="82"/>
      <c r="E39" s="81"/>
      <c r="F39" s="83">
        <f t="shared" si="0"/>
        <v>0</v>
      </c>
      <c r="G39" s="76"/>
      <c r="H39" s="82"/>
      <c r="I39" s="81"/>
      <c r="J39" s="82"/>
      <c r="K39" s="81"/>
      <c r="L39" s="80">
        <f t="shared" si="1"/>
        <v>0</v>
      </c>
      <c r="M39" s="68"/>
      <c r="N39" s="79">
        <f t="shared" si="2"/>
        <v>0</v>
      </c>
    </row>
    <row r="40" spans="1:14" s="52" customFormat="1" x14ac:dyDescent="0.3">
      <c r="A40" s="222" t="s">
        <v>231</v>
      </c>
      <c r="B40" s="82"/>
      <c r="C40" s="81"/>
      <c r="D40" s="82"/>
      <c r="E40" s="81"/>
      <c r="F40" s="83"/>
      <c r="G40" s="76"/>
      <c r="H40" s="82"/>
      <c r="I40" s="81"/>
      <c r="J40" s="82"/>
      <c r="K40" s="81"/>
      <c r="L40" s="80"/>
      <c r="M40" s="68"/>
      <c r="N40" s="79"/>
    </row>
    <row r="41" spans="1:14" s="52" customFormat="1" x14ac:dyDescent="0.3">
      <c r="A41" s="98" t="s">
        <v>230</v>
      </c>
      <c r="B41" s="82"/>
      <c r="C41" s="81"/>
      <c r="D41" s="82"/>
      <c r="E41" s="81"/>
      <c r="F41" s="83">
        <f t="shared" ref="F41:F48" si="3">SUM(B41:E41)</f>
        <v>0</v>
      </c>
      <c r="G41" s="76"/>
      <c r="H41" s="82"/>
      <c r="I41" s="81"/>
      <c r="J41" s="82"/>
      <c r="K41" s="81"/>
      <c r="L41" s="80">
        <f t="shared" ref="L41:L48" si="4">SUM(H41:K41)</f>
        <v>0</v>
      </c>
      <c r="M41" s="68"/>
      <c r="N41" s="79">
        <f t="shared" ref="N41:N48" si="5">L41-F41</f>
        <v>0</v>
      </c>
    </row>
    <row r="42" spans="1:14" s="52" customFormat="1" x14ac:dyDescent="0.3">
      <c r="A42" s="98" t="s">
        <v>229</v>
      </c>
      <c r="B42" s="82"/>
      <c r="C42" s="81"/>
      <c r="D42" s="82"/>
      <c r="E42" s="81"/>
      <c r="F42" s="83">
        <f t="shared" si="3"/>
        <v>0</v>
      </c>
      <c r="G42" s="76"/>
      <c r="H42" s="82"/>
      <c r="I42" s="81"/>
      <c r="J42" s="82"/>
      <c r="K42" s="81"/>
      <c r="L42" s="80">
        <f t="shared" si="4"/>
        <v>0</v>
      </c>
      <c r="M42" s="68"/>
      <c r="N42" s="79">
        <f t="shared" si="5"/>
        <v>0</v>
      </c>
    </row>
    <row r="43" spans="1:14" s="52" customFormat="1" x14ac:dyDescent="0.3">
      <c r="A43" s="98" t="s">
        <v>228</v>
      </c>
      <c r="B43" s="82"/>
      <c r="C43" s="81"/>
      <c r="D43" s="82"/>
      <c r="E43" s="81"/>
      <c r="F43" s="83">
        <f t="shared" si="3"/>
        <v>0</v>
      </c>
      <c r="G43" s="76"/>
      <c r="H43" s="82"/>
      <c r="I43" s="81"/>
      <c r="J43" s="82"/>
      <c r="K43" s="81"/>
      <c r="L43" s="80">
        <f t="shared" si="4"/>
        <v>0</v>
      </c>
      <c r="M43" s="68"/>
      <c r="N43" s="79">
        <f t="shared" si="5"/>
        <v>0</v>
      </c>
    </row>
    <row r="44" spans="1:14" s="52" customFormat="1" x14ac:dyDescent="0.3">
      <c r="A44" s="98" t="s">
        <v>227</v>
      </c>
      <c r="B44" s="82"/>
      <c r="C44" s="81"/>
      <c r="D44" s="82"/>
      <c r="E44" s="81"/>
      <c r="F44" s="83">
        <f t="shared" si="3"/>
        <v>0</v>
      </c>
      <c r="G44" s="76"/>
      <c r="H44" s="82"/>
      <c r="I44" s="81"/>
      <c r="J44" s="82"/>
      <c r="K44" s="81"/>
      <c r="L44" s="80">
        <f t="shared" si="4"/>
        <v>0</v>
      </c>
      <c r="M44" s="68"/>
      <c r="N44" s="79">
        <f t="shared" si="5"/>
        <v>0</v>
      </c>
    </row>
    <row r="45" spans="1:14" s="52" customFormat="1" x14ac:dyDescent="0.3">
      <c r="A45" s="103" t="s">
        <v>192</v>
      </c>
      <c r="B45" s="82"/>
      <c r="C45" s="81"/>
      <c r="D45" s="82"/>
      <c r="E45" s="81"/>
      <c r="F45" s="83">
        <f t="shared" si="3"/>
        <v>0</v>
      </c>
      <c r="G45" s="76"/>
      <c r="H45" s="82"/>
      <c r="I45" s="81"/>
      <c r="J45" s="82"/>
      <c r="K45" s="81"/>
      <c r="L45" s="80">
        <f t="shared" si="4"/>
        <v>0</v>
      </c>
      <c r="M45" s="68"/>
      <c r="N45" s="79">
        <f t="shared" si="5"/>
        <v>0</v>
      </c>
    </row>
    <row r="46" spans="1:14" s="52" customFormat="1" x14ac:dyDescent="0.3">
      <c r="A46" s="120" t="s">
        <v>226</v>
      </c>
      <c r="B46" s="99">
        <f>SUM(B47:B54)</f>
        <v>0</v>
      </c>
      <c r="C46" s="99">
        <f>SUM(C47:C54)</f>
        <v>0</v>
      </c>
      <c r="D46" s="99">
        <f>SUM(D47:D54)</f>
        <v>0</v>
      </c>
      <c r="E46" s="99">
        <f>SUM(E47:E54)</f>
        <v>0</v>
      </c>
      <c r="F46" s="94">
        <f t="shared" si="3"/>
        <v>0</v>
      </c>
      <c r="G46" s="93"/>
      <c r="H46" s="92">
        <f>SUM(H47:H54)</f>
        <v>0</v>
      </c>
      <c r="I46" s="92">
        <f>SUM(I47:I54)</f>
        <v>0</v>
      </c>
      <c r="J46" s="92">
        <f>SUM(J47:J54)</f>
        <v>0</v>
      </c>
      <c r="K46" s="92">
        <f>SUM(K47:K54)</f>
        <v>0</v>
      </c>
      <c r="L46" s="91">
        <f t="shared" si="4"/>
        <v>0</v>
      </c>
      <c r="M46" s="90"/>
      <c r="N46" s="89">
        <f t="shared" si="5"/>
        <v>0</v>
      </c>
    </row>
    <row r="47" spans="1:14" s="52" customFormat="1" x14ac:dyDescent="0.3">
      <c r="A47" s="98" t="s">
        <v>225</v>
      </c>
      <c r="B47" s="82"/>
      <c r="C47" s="81"/>
      <c r="D47" s="82"/>
      <c r="E47" s="81"/>
      <c r="F47" s="83">
        <f t="shared" si="3"/>
        <v>0</v>
      </c>
      <c r="G47" s="76"/>
      <c r="H47" s="82"/>
      <c r="I47" s="81"/>
      <c r="J47" s="82"/>
      <c r="K47" s="81"/>
      <c r="L47" s="80">
        <f t="shared" si="4"/>
        <v>0</v>
      </c>
      <c r="M47" s="68"/>
      <c r="N47" s="79">
        <f t="shared" si="5"/>
        <v>0</v>
      </c>
    </row>
    <row r="48" spans="1:14" s="109" customFormat="1" x14ac:dyDescent="0.3">
      <c r="A48" s="119" t="s">
        <v>224</v>
      </c>
      <c r="B48" s="118"/>
      <c r="C48" s="117"/>
      <c r="D48" s="118"/>
      <c r="E48" s="117"/>
      <c r="F48" s="116">
        <f t="shared" si="3"/>
        <v>0</v>
      </c>
      <c r="G48" s="115"/>
      <c r="H48" s="114"/>
      <c r="I48" s="113"/>
      <c r="J48" s="114"/>
      <c r="K48" s="113"/>
      <c r="L48" s="112">
        <f t="shared" si="4"/>
        <v>0</v>
      </c>
      <c r="M48" s="111"/>
      <c r="N48" s="110">
        <f t="shared" si="5"/>
        <v>0</v>
      </c>
    </row>
    <row r="49" spans="1:14" s="109" customFormat="1" x14ac:dyDescent="0.3">
      <c r="A49" s="119" t="s">
        <v>223</v>
      </c>
      <c r="B49" s="118"/>
      <c r="C49" s="117"/>
      <c r="D49" s="118"/>
      <c r="E49" s="117"/>
      <c r="F49" s="116"/>
      <c r="G49" s="115"/>
      <c r="H49" s="114"/>
      <c r="I49" s="113"/>
      <c r="J49" s="114"/>
      <c r="K49" s="113"/>
      <c r="L49" s="112"/>
      <c r="M49" s="111"/>
      <c r="N49" s="110"/>
    </row>
    <row r="50" spans="1:14" s="52" customFormat="1" x14ac:dyDescent="0.3">
      <c r="A50" s="86" t="s">
        <v>222</v>
      </c>
      <c r="B50" s="85"/>
      <c r="C50" s="84"/>
      <c r="D50" s="85"/>
      <c r="E50" s="84"/>
      <c r="F50" s="83">
        <f t="shared" ref="F50:F56" si="6">SUM(B50:E50)</f>
        <v>0</v>
      </c>
      <c r="G50" s="76"/>
      <c r="H50" s="82"/>
      <c r="I50" s="81"/>
      <c r="J50" s="82"/>
      <c r="K50" s="81"/>
      <c r="L50" s="80">
        <f t="shared" ref="L50:L56" si="7">SUM(H50:K50)</f>
        <v>0</v>
      </c>
      <c r="M50" s="68"/>
      <c r="N50" s="79">
        <f t="shared" ref="N50:N56" si="8">L50-F50</f>
        <v>0</v>
      </c>
    </row>
    <row r="51" spans="1:14" s="52" customFormat="1" x14ac:dyDescent="0.3">
      <c r="A51" s="86" t="s">
        <v>221</v>
      </c>
      <c r="B51" s="85"/>
      <c r="C51" s="84"/>
      <c r="D51" s="85"/>
      <c r="E51" s="84"/>
      <c r="F51" s="83">
        <f t="shared" si="6"/>
        <v>0</v>
      </c>
      <c r="G51" s="76"/>
      <c r="H51" s="82"/>
      <c r="I51" s="81"/>
      <c r="J51" s="82"/>
      <c r="K51" s="81"/>
      <c r="L51" s="80">
        <f t="shared" si="7"/>
        <v>0</v>
      </c>
      <c r="M51" s="68"/>
      <c r="N51" s="79">
        <f t="shared" si="8"/>
        <v>0</v>
      </c>
    </row>
    <row r="52" spans="1:14" s="52" customFormat="1" x14ac:dyDescent="0.3">
      <c r="A52" s="108" t="s">
        <v>220</v>
      </c>
      <c r="B52" s="85"/>
      <c r="C52" s="84"/>
      <c r="D52" s="85"/>
      <c r="E52" s="84"/>
      <c r="F52" s="83">
        <f t="shared" si="6"/>
        <v>0</v>
      </c>
      <c r="G52" s="76"/>
      <c r="H52" s="82"/>
      <c r="I52" s="81"/>
      <c r="J52" s="82"/>
      <c r="K52" s="81"/>
      <c r="L52" s="80">
        <f t="shared" si="7"/>
        <v>0</v>
      </c>
      <c r="M52" s="68"/>
      <c r="N52" s="79">
        <f t="shared" si="8"/>
        <v>0</v>
      </c>
    </row>
    <row r="53" spans="1:14" s="52" customFormat="1" x14ac:dyDescent="0.3">
      <c r="A53" s="108" t="s">
        <v>219</v>
      </c>
      <c r="B53" s="85"/>
      <c r="C53" s="84"/>
      <c r="D53" s="85"/>
      <c r="E53" s="84"/>
      <c r="F53" s="83">
        <f t="shared" si="6"/>
        <v>0</v>
      </c>
      <c r="G53" s="76"/>
      <c r="H53" s="82"/>
      <c r="I53" s="81"/>
      <c r="J53" s="82"/>
      <c r="K53" s="81"/>
      <c r="L53" s="80">
        <f t="shared" si="7"/>
        <v>0</v>
      </c>
      <c r="M53" s="68"/>
      <c r="N53" s="79">
        <f t="shared" si="8"/>
        <v>0</v>
      </c>
    </row>
    <row r="54" spans="1:14" s="52" customFormat="1" x14ac:dyDescent="0.3">
      <c r="A54" s="108" t="s">
        <v>192</v>
      </c>
      <c r="B54" s="85"/>
      <c r="C54" s="84"/>
      <c r="D54" s="85"/>
      <c r="E54" s="84"/>
      <c r="F54" s="83">
        <f t="shared" si="6"/>
        <v>0</v>
      </c>
      <c r="G54" s="76"/>
      <c r="H54" s="82"/>
      <c r="I54" s="81"/>
      <c r="J54" s="82"/>
      <c r="K54" s="81"/>
      <c r="L54" s="80">
        <f t="shared" si="7"/>
        <v>0</v>
      </c>
      <c r="M54" s="68"/>
      <c r="N54" s="79">
        <f t="shared" si="8"/>
        <v>0</v>
      </c>
    </row>
    <row r="55" spans="1:14" s="52" customFormat="1" x14ac:dyDescent="0.3">
      <c r="A55" s="100" t="s">
        <v>218</v>
      </c>
      <c r="B55" s="99">
        <f>SUM(B56:B58)</f>
        <v>0</v>
      </c>
      <c r="C55" s="99">
        <f>SUM(C56:C58)</f>
        <v>0</v>
      </c>
      <c r="D55" s="99">
        <f>SUM(D56:D58)</f>
        <v>0</v>
      </c>
      <c r="E55" s="99">
        <f>SUM(E56:E58)</f>
        <v>0</v>
      </c>
      <c r="F55" s="94">
        <f t="shared" si="6"/>
        <v>0</v>
      </c>
      <c r="G55" s="93"/>
      <c r="H55" s="92">
        <f>SUM(H56:H58)</f>
        <v>0</v>
      </c>
      <c r="I55" s="92">
        <f>SUM(I56:I58)</f>
        <v>0</v>
      </c>
      <c r="J55" s="92">
        <f>SUM(J56:J58)</f>
        <v>0</v>
      </c>
      <c r="K55" s="92">
        <f>SUM(K56:K58)</f>
        <v>0</v>
      </c>
      <c r="L55" s="91">
        <f t="shared" si="7"/>
        <v>0</v>
      </c>
      <c r="M55" s="90"/>
      <c r="N55" s="89">
        <f t="shared" si="8"/>
        <v>0</v>
      </c>
    </row>
    <row r="56" spans="1:14" s="52" customFormat="1" x14ac:dyDescent="0.3">
      <c r="A56" s="98" t="s">
        <v>217</v>
      </c>
      <c r="B56" s="106"/>
      <c r="C56" s="105"/>
      <c r="D56" s="106"/>
      <c r="E56" s="105"/>
      <c r="F56" s="83">
        <f t="shared" si="6"/>
        <v>0</v>
      </c>
      <c r="G56" s="107"/>
      <c r="H56" s="106"/>
      <c r="I56" s="105"/>
      <c r="J56" s="106"/>
      <c r="K56" s="105"/>
      <c r="L56" s="80">
        <f t="shared" si="7"/>
        <v>0</v>
      </c>
      <c r="M56" s="90"/>
      <c r="N56" s="79">
        <f t="shared" si="8"/>
        <v>0</v>
      </c>
    </row>
    <row r="57" spans="1:14" s="52" customFormat="1" x14ac:dyDescent="0.3">
      <c r="A57" s="98" t="s">
        <v>216</v>
      </c>
      <c r="B57" s="106"/>
      <c r="C57" s="105"/>
      <c r="D57" s="106"/>
      <c r="E57" s="105"/>
      <c r="F57" s="83"/>
      <c r="G57" s="107"/>
      <c r="H57" s="106"/>
      <c r="I57" s="105"/>
      <c r="J57" s="106"/>
      <c r="K57" s="105"/>
      <c r="L57" s="80"/>
      <c r="M57" s="90"/>
      <c r="N57" s="79"/>
    </row>
    <row r="58" spans="1:14" s="52" customFormat="1" x14ac:dyDescent="0.3">
      <c r="A58" s="104" t="s">
        <v>192</v>
      </c>
      <c r="B58" s="82"/>
      <c r="C58" s="81"/>
      <c r="D58" s="82"/>
      <c r="E58" s="81"/>
      <c r="F58" s="83">
        <f t="shared" ref="F58:F71" si="9">SUM(B58:E58)</f>
        <v>0</v>
      </c>
      <c r="G58" s="76"/>
      <c r="H58" s="82"/>
      <c r="I58" s="81"/>
      <c r="J58" s="82"/>
      <c r="K58" s="81"/>
      <c r="L58" s="80">
        <f t="shared" ref="L58:L71" si="10">SUM(H58:K58)</f>
        <v>0</v>
      </c>
      <c r="M58" s="68"/>
      <c r="N58" s="79">
        <f t="shared" ref="N58:N71" si="11">L58-F58</f>
        <v>0</v>
      </c>
    </row>
    <row r="59" spans="1:14" s="52" customFormat="1" x14ac:dyDescent="0.3">
      <c r="A59" s="100" t="s">
        <v>215</v>
      </c>
      <c r="B59" s="99">
        <f>SUM(B60:B63)</f>
        <v>0</v>
      </c>
      <c r="C59" s="99">
        <f>SUM(C60:C63)</f>
        <v>0</v>
      </c>
      <c r="D59" s="99">
        <f>SUM(D60:D63)</f>
        <v>0</v>
      </c>
      <c r="E59" s="99">
        <f>SUM(E60:E63)</f>
        <v>0</v>
      </c>
      <c r="F59" s="94">
        <f t="shared" si="9"/>
        <v>0</v>
      </c>
      <c r="G59" s="93"/>
      <c r="H59" s="92">
        <f>SUM(H60:H63)</f>
        <v>0</v>
      </c>
      <c r="I59" s="92">
        <f>SUM(I60:I63)</f>
        <v>0</v>
      </c>
      <c r="J59" s="92">
        <f>SUM(J60:J63)</f>
        <v>0</v>
      </c>
      <c r="K59" s="92">
        <f>SUM(K60:K63)</f>
        <v>0</v>
      </c>
      <c r="L59" s="91">
        <f t="shared" si="10"/>
        <v>0</v>
      </c>
      <c r="M59" s="90"/>
      <c r="N59" s="89">
        <f t="shared" si="11"/>
        <v>0</v>
      </c>
    </row>
    <row r="60" spans="1:14" s="52" customFormat="1" x14ac:dyDescent="0.3">
      <c r="A60" s="98" t="s">
        <v>214</v>
      </c>
      <c r="B60" s="82"/>
      <c r="C60" s="81"/>
      <c r="D60" s="82"/>
      <c r="E60" s="81"/>
      <c r="F60" s="83">
        <f t="shared" si="9"/>
        <v>0</v>
      </c>
      <c r="G60" s="76"/>
      <c r="H60" s="82"/>
      <c r="I60" s="81"/>
      <c r="J60" s="82"/>
      <c r="K60" s="81"/>
      <c r="L60" s="80">
        <f t="shared" si="10"/>
        <v>0</v>
      </c>
      <c r="M60" s="68"/>
      <c r="N60" s="79">
        <f t="shared" si="11"/>
        <v>0</v>
      </c>
    </row>
    <row r="61" spans="1:14" s="52" customFormat="1" x14ac:dyDescent="0.3">
      <c r="A61" s="98" t="s">
        <v>213</v>
      </c>
      <c r="B61" s="82"/>
      <c r="C61" s="81"/>
      <c r="D61" s="82"/>
      <c r="E61" s="81"/>
      <c r="F61" s="83">
        <f t="shared" si="9"/>
        <v>0</v>
      </c>
      <c r="G61" s="76"/>
      <c r="H61" s="82"/>
      <c r="I61" s="81"/>
      <c r="J61" s="82"/>
      <c r="K61" s="81"/>
      <c r="L61" s="80">
        <f t="shared" si="10"/>
        <v>0</v>
      </c>
      <c r="M61" s="68"/>
      <c r="N61" s="79">
        <f t="shared" si="11"/>
        <v>0</v>
      </c>
    </row>
    <row r="62" spans="1:14" s="52" customFormat="1" x14ac:dyDescent="0.3">
      <c r="A62" s="98" t="s">
        <v>212</v>
      </c>
      <c r="B62" s="82"/>
      <c r="C62" s="81"/>
      <c r="D62" s="82"/>
      <c r="E62" s="81"/>
      <c r="F62" s="83">
        <f t="shared" si="9"/>
        <v>0</v>
      </c>
      <c r="G62" s="76"/>
      <c r="H62" s="82"/>
      <c r="I62" s="81"/>
      <c r="J62" s="82"/>
      <c r="K62" s="81"/>
      <c r="L62" s="80">
        <f t="shared" si="10"/>
        <v>0</v>
      </c>
      <c r="M62" s="68"/>
      <c r="N62" s="79">
        <f t="shared" si="11"/>
        <v>0</v>
      </c>
    </row>
    <row r="63" spans="1:14" s="52" customFormat="1" x14ac:dyDescent="0.3">
      <c r="A63" s="103" t="s">
        <v>192</v>
      </c>
      <c r="B63" s="82"/>
      <c r="C63" s="81"/>
      <c r="D63" s="82"/>
      <c r="E63" s="81"/>
      <c r="F63" s="83">
        <f t="shared" si="9"/>
        <v>0</v>
      </c>
      <c r="G63" s="76"/>
      <c r="H63" s="82"/>
      <c r="I63" s="81"/>
      <c r="J63" s="82"/>
      <c r="K63" s="81"/>
      <c r="L63" s="80">
        <f t="shared" si="10"/>
        <v>0</v>
      </c>
      <c r="M63" s="68"/>
      <c r="N63" s="79">
        <f t="shared" si="11"/>
        <v>0</v>
      </c>
    </row>
    <row r="64" spans="1:14" s="52" customFormat="1" x14ac:dyDescent="0.3">
      <c r="A64" s="100" t="s">
        <v>211</v>
      </c>
      <c r="B64" s="99">
        <f>SUM(B65:B69)</f>
        <v>0</v>
      </c>
      <c r="C64" s="99">
        <f>SUM(C65:C69)</f>
        <v>0</v>
      </c>
      <c r="D64" s="99">
        <f>SUM(D65:D69)</f>
        <v>0</v>
      </c>
      <c r="E64" s="99">
        <f>SUM(E65:E69)</f>
        <v>0</v>
      </c>
      <c r="F64" s="94">
        <f t="shared" si="9"/>
        <v>0</v>
      </c>
      <c r="G64" s="93"/>
      <c r="H64" s="92">
        <f>SUM(H65:H69)</f>
        <v>0</v>
      </c>
      <c r="I64" s="92">
        <f>SUM(I65:I69)</f>
        <v>0</v>
      </c>
      <c r="J64" s="92">
        <f>SUM(J65:J69)</f>
        <v>0</v>
      </c>
      <c r="K64" s="92">
        <f>SUM(K65:K69)</f>
        <v>0</v>
      </c>
      <c r="L64" s="91">
        <f t="shared" si="10"/>
        <v>0</v>
      </c>
      <c r="M64" s="90"/>
      <c r="N64" s="89">
        <f t="shared" si="11"/>
        <v>0</v>
      </c>
    </row>
    <row r="65" spans="1:14" s="52" customFormat="1" x14ac:dyDescent="0.3">
      <c r="A65" s="98" t="s">
        <v>210</v>
      </c>
      <c r="B65" s="82"/>
      <c r="C65" s="81"/>
      <c r="D65" s="82"/>
      <c r="E65" s="81"/>
      <c r="F65" s="83">
        <f t="shared" si="9"/>
        <v>0</v>
      </c>
      <c r="G65" s="76"/>
      <c r="H65" s="82"/>
      <c r="I65" s="81"/>
      <c r="J65" s="82"/>
      <c r="K65" s="81"/>
      <c r="L65" s="80">
        <f t="shared" si="10"/>
        <v>0</v>
      </c>
      <c r="M65" s="68"/>
      <c r="N65" s="79">
        <f t="shared" si="11"/>
        <v>0</v>
      </c>
    </row>
    <row r="66" spans="1:14" s="52" customFormat="1" x14ac:dyDescent="0.3">
      <c r="A66" s="98" t="s">
        <v>209</v>
      </c>
      <c r="B66" s="82"/>
      <c r="C66" s="81"/>
      <c r="D66" s="82"/>
      <c r="E66" s="81"/>
      <c r="F66" s="83">
        <f t="shared" si="9"/>
        <v>0</v>
      </c>
      <c r="G66" s="76"/>
      <c r="H66" s="82"/>
      <c r="I66" s="81"/>
      <c r="J66" s="82"/>
      <c r="K66" s="81"/>
      <c r="L66" s="80">
        <f t="shared" si="10"/>
        <v>0</v>
      </c>
      <c r="M66" s="68"/>
      <c r="N66" s="79">
        <f t="shared" si="11"/>
        <v>0</v>
      </c>
    </row>
    <row r="67" spans="1:14" x14ac:dyDescent="0.3">
      <c r="A67" s="98" t="s">
        <v>208</v>
      </c>
      <c r="B67" s="82"/>
      <c r="C67" s="81"/>
      <c r="D67" s="82"/>
      <c r="E67" s="81"/>
      <c r="F67" s="83">
        <f t="shared" si="9"/>
        <v>0</v>
      </c>
      <c r="G67" s="76"/>
      <c r="H67" s="82"/>
      <c r="I67" s="81"/>
      <c r="J67" s="82"/>
      <c r="K67" s="81"/>
      <c r="L67" s="80">
        <f t="shared" si="10"/>
        <v>0</v>
      </c>
      <c r="M67" s="68"/>
      <c r="N67" s="79">
        <f t="shared" si="11"/>
        <v>0</v>
      </c>
    </row>
    <row r="68" spans="1:14" x14ac:dyDescent="0.3">
      <c r="A68" s="98" t="s">
        <v>207</v>
      </c>
      <c r="B68" s="82"/>
      <c r="C68" s="81"/>
      <c r="D68" s="82"/>
      <c r="E68" s="81"/>
      <c r="F68" s="83">
        <f t="shared" si="9"/>
        <v>0</v>
      </c>
      <c r="G68" s="76"/>
      <c r="H68" s="82"/>
      <c r="I68" s="81"/>
      <c r="J68" s="82"/>
      <c r="K68" s="81"/>
      <c r="L68" s="80">
        <f t="shared" si="10"/>
        <v>0</v>
      </c>
      <c r="M68" s="68"/>
      <c r="N68" s="79">
        <f t="shared" si="11"/>
        <v>0</v>
      </c>
    </row>
    <row r="69" spans="1:14" x14ac:dyDescent="0.3">
      <c r="A69" s="98" t="s">
        <v>192</v>
      </c>
      <c r="B69" s="82"/>
      <c r="C69" s="81"/>
      <c r="D69" s="82"/>
      <c r="E69" s="81"/>
      <c r="F69" s="83">
        <f t="shared" si="9"/>
        <v>0</v>
      </c>
      <c r="G69" s="76"/>
      <c r="H69" s="82"/>
      <c r="I69" s="81"/>
      <c r="J69" s="82"/>
      <c r="K69" s="81"/>
      <c r="L69" s="80">
        <f t="shared" si="10"/>
        <v>0</v>
      </c>
      <c r="M69" s="68"/>
      <c r="N69" s="79">
        <f t="shared" si="11"/>
        <v>0</v>
      </c>
    </row>
    <row r="70" spans="1:14" x14ac:dyDescent="0.3">
      <c r="A70" s="100" t="s">
        <v>206</v>
      </c>
      <c r="B70" s="99">
        <f>SUM(B71:B71)</f>
        <v>0</v>
      </c>
      <c r="C70" s="99">
        <f>SUM(C71:C71)</f>
        <v>0</v>
      </c>
      <c r="D70" s="99">
        <f>SUM(D71:D71)</f>
        <v>0</v>
      </c>
      <c r="E70" s="99">
        <f>SUM(E71:E71)</f>
        <v>0</v>
      </c>
      <c r="F70" s="94">
        <f t="shared" si="9"/>
        <v>0</v>
      </c>
      <c r="G70" s="93"/>
      <c r="H70" s="92">
        <f>SUM(H71:H71)</f>
        <v>0</v>
      </c>
      <c r="I70" s="92">
        <f>SUM(I71:I71)</f>
        <v>0</v>
      </c>
      <c r="J70" s="92">
        <f>SUM(J71:J71)</f>
        <v>0</v>
      </c>
      <c r="K70" s="92">
        <f>SUM(K71:K71)</f>
        <v>0</v>
      </c>
      <c r="L70" s="91">
        <f t="shared" si="10"/>
        <v>0</v>
      </c>
      <c r="M70" s="90"/>
      <c r="N70" s="89">
        <f t="shared" si="11"/>
        <v>0</v>
      </c>
    </row>
    <row r="71" spans="1:14" x14ac:dyDescent="0.3">
      <c r="A71" s="103" t="s">
        <v>205</v>
      </c>
      <c r="B71" s="82"/>
      <c r="C71" s="81"/>
      <c r="D71" s="82"/>
      <c r="E71" s="81"/>
      <c r="F71" s="83">
        <f t="shared" si="9"/>
        <v>0</v>
      </c>
      <c r="G71" s="76"/>
      <c r="H71" s="82"/>
      <c r="I71" s="81"/>
      <c r="J71" s="82"/>
      <c r="K71" s="81"/>
      <c r="L71" s="80">
        <f t="shared" si="10"/>
        <v>0</v>
      </c>
      <c r="M71" s="68"/>
      <c r="N71" s="79">
        <f t="shared" si="11"/>
        <v>0</v>
      </c>
    </row>
    <row r="72" spans="1:14" x14ac:dyDescent="0.3">
      <c r="A72" s="103" t="s">
        <v>192</v>
      </c>
      <c r="B72" s="102"/>
      <c r="C72" s="101"/>
      <c r="D72" s="102"/>
      <c r="E72" s="101"/>
      <c r="F72" s="83"/>
      <c r="G72" s="76"/>
      <c r="H72" s="82"/>
      <c r="I72" s="81"/>
      <c r="J72" s="82"/>
      <c r="K72" s="81"/>
      <c r="L72" s="80"/>
      <c r="M72" s="68"/>
      <c r="N72" s="79"/>
    </row>
    <row r="73" spans="1:14" x14ac:dyDescent="0.3">
      <c r="A73" s="100" t="s">
        <v>204</v>
      </c>
      <c r="B73" s="99">
        <f>SUM(B74:B82)</f>
        <v>0</v>
      </c>
      <c r="C73" s="99">
        <f>SUM(C74:C82)</f>
        <v>0</v>
      </c>
      <c r="D73" s="99">
        <f>SUM(D74:D82)</f>
        <v>0</v>
      </c>
      <c r="E73" s="99">
        <f>SUM(E74:E82)</f>
        <v>0</v>
      </c>
      <c r="F73" s="94">
        <f t="shared" ref="F73:F78" si="12">SUM(B73:E73)</f>
        <v>0</v>
      </c>
      <c r="G73" s="93"/>
      <c r="H73" s="92">
        <f>SUM(H74:H82)</f>
        <v>0</v>
      </c>
      <c r="I73" s="92">
        <f>SUM(I74:I82)</f>
        <v>0</v>
      </c>
      <c r="J73" s="92">
        <f>SUM(J74:J82)</f>
        <v>0</v>
      </c>
      <c r="K73" s="92">
        <f>SUM(K74:K82)</f>
        <v>0</v>
      </c>
      <c r="L73" s="91">
        <f t="shared" ref="L73:L78" si="13">SUM(H73:K73)</f>
        <v>0</v>
      </c>
      <c r="M73" s="90"/>
      <c r="N73" s="89">
        <f t="shared" ref="N73:N78" si="14">L73-F73</f>
        <v>0</v>
      </c>
    </row>
    <row r="74" spans="1:14" x14ac:dyDescent="0.3">
      <c r="A74" s="98" t="s">
        <v>203</v>
      </c>
      <c r="B74" s="82"/>
      <c r="C74" s="81"/>
      <c r="D74" s="82"/>
      <c r="E74" s="81"/>
      <c r="F74" s="83">
        <f t="shared" si="12"/>
        <v>0</v>
      </c>
      <c r="G74" s="76"/>
      <c r="H74" s="82"/>
      <c r="I74" s="81"/>
      <c r="J74" s="82"/>
      <c r="K74" s="81"/>
      <c r="L74" s="80">
        <f t="shared" si="13"/>
        <v>0</v>
      </c>
      <c r="M74" s="68"/>
      <c r="N74" s="79">
        <f t="shared" si="14"/>
        <v>0</v>
      </c>
    </row>
    <row r="75" spans="1:14" x14ac:dyDescent="0.3">
      <c r="A75" s="98" t="s">
        <v>202</v>
      </c>
      <c r="B75" s="82"/>
      <c r="C75" s="81"/>
      <c r="D75" s="82"/>
      <c r="E75" s="81"/>
      <c r="F75" s="83">
        <f t="shared" si="12"/>
        <v>0</v>
      </c>
      <c r="G75" s="76"/>
      <c r="H75" s="82"/>
      <c r="I75" s="81"/>
      <c r="J75" s="82"/>
      <c r="K75" s="81"/>
      <c r="L75" s="80">
        <f t="shared" si="13"/>
        <v>0</v>
      </c>
      <c r="M75" s="68"/>
      <c r="N75" s="79">
        <f t="shared" si="14"/>
        <v>0</v>
      </c>
    </row>
    <row r="76" spans="1:14" x14ac:dyDescent="0.3">
      <c r="A76" s="98" t="s">
        <v>201</v>
      </c>
      <c r="B76" s="82"/>
      <c r="C76" s="81"/>
      <c r="D76" s="82"/>
      <c r="E76" s="81"/>
      <c r="F76" s="83">
        <f t="shared" si="12"/>
        <v>0</v>
      </c>
      <c r="G76" s="76"/>
      <c r="H76" s="82"/>
      <c r="I76" s="81"/>
      <c r="J76" s="82"/>
      <c r="K76" s="81"/>
      <c r="L76" s="80">
        <f t="shared" si="13"/>
        <v>0</v>
      </c>
      <c r="M76" s="68"/>
      <c r="N76" s="79">
        <f t="shared" si="14"/>
        <v>0</v>
      </c>
    </row>
    <row r="77" spans="1:14" x14ac:dyDescent="0.3">
      <c r="A77" s="98" t="s">
        <v>200</v>
      </c>
      <c r="B77" s="82"/>
      <c r="C77" s="81"/>
      <c r="D77" s="82"/>
      <c r="E77" s="81"/>
      <c r="F77" s="83">
        <f t="shared" si="12"/>
        <v>0</v>
      </c>
      <c r="G77" s="76"/>
      <c r="H77" s="82"/>
      <c r="I77" s="81"/>
      <c r="J77" s="82"/>
      <c r="K77" s="81"/>
      <c r="L77" s="80">
        <f t="shared" si="13"/>
        <v>0</v>
      </c>
      <c r="M77" s="68"/>
      <c r="N77" s="79">
        <f t="shared" si="14"/>
        <v>0</v>
      </c>
    </row>
    <row r="78" spans="1:14" x14ac:dyDescent="0.3">
      <c r="A78" s="86" t="s">
        <v>199</v>
      </c>
      <c r="B78" s="85"/>
      <c r="C78" s="84"/>
      <c r="D78" s="85"/>
      <c r="E78" s="84"/>
      <c r="F78" s="83">
        <f t="shared" si="12"/>
        <v>0</v>
      </c>
      <c r="G78" s="76"/>
      <c r="H78" s="82"/>
      <c r="I78" s="81"/>
      <c r="J78" s="82"/>
      <c r="K78" s="81"/>
      <c r="L78" s="80">
        <f t="shared" si="13"/>
        <v>0</v>
      </c>
      <c r="M78" s="68"/>
      <c r="N78" s="79">
        <f t="shared" si="14"/>
        <v>0</v>
      </c>
    </row>
    <row r="79" spans="1:14" x14ac:dyDescent="0.3">
      <c r="A79" s="119" t="s">
        <v>198</v>
      </c>
      <c r="B79" s="85"/>
      <c r="C79" s="84"/>
      <c r="D79" s="85"/>
      <c r="E79" s="84"/>
      <c r="F79" s="83"/>
      <c r="G79" s="76"/>
      <c r="H79" s="82"/>
      <c r="I79" s="81"/>
      <c r="J79" s="82"/>
      <c r="K79" s="81"/>
      <c r="L79" s="80"/>
      <c r="M79" s="68"/>
      <c r="N79" s="79"/>
    </row>
    <row r="80" spans="1:14" x14ac:dyDescent="0.3">
      <c r="A80" s="119" t="s">
        <v>197</v>
      </c>
      <c r="B80" s="85"/>
      <c r="C80" s="84"/>
      <c r="D80" s="85"/>
      <c r="E80" s="84"/>
      <c r="F80" s="83"/>
      <c r="G80" s="76"/>
      <c r="H80" s="82"/>
      <c r="I80" s="81"/>
      <c r="J80" s="82"/>
      <c r="K80" s="81"/>
      <c r="L80" s="80"/>
      <c r="M80" s="68"/>
      <c r="N80" s="79"/>
    </row>
    <row r="81" spans="1:61" x14ac:dyDescent="0.3">
      <c r="A81" s="119" t="s">
        <v>196</v>
      </c>
      <c r="B81" s="85"/>
      <c r="C81" s="84"/>
      <c r="D81" s="85"/>
      <c r="E81" s="84"/>
      <c r="F81" s="83"/>
      <c r="G81" s="76"/>
      <c r="H81" s="82"/>
      <c r="I81" s="81"/>
      <c r="J81" s="82"/>
      <c r="K81" s="81"/>
      <c r="L81" s="80"/>
      <c r="M81" s="68"/>
      <c r="N81" s="79"/>
    </row>
    <row r="82" spans="1:61" x14ac:dyDescent="0.3">
      <c r="A82" s="97" t="s">
        <v>192</v>
      </c>
      <c r="B82" s="82"/>
      <c r="C82" s="81"/>
      <c r="D82" s="82"/>
      <c r="E82" s="81"/>
      <c r="F82" s="83">
        <f t="shared" ref="F82:F87" si="15">SUM(B82:E82)</f>
        <v>0</v>
      </c>
      <c r="G82" s="76"/>
      <c r="H82" s="82"/>
      <c r="I82" s="81"/>
      <c r="J82" s="82"/>
      <c r="K82" s="81"/>
      <c r="L82" s="80">
        <f t="shared" ref="L82:L87" si="16">SUM(H82:K82)</f>
        <v>0</v>
      </c>
      <c r="M82" s="68"/>
      <c r="N82" s="79">
        <f>L82-F82</f>
        <v>0</v>
      </c>
    </row>
    <row r="83" spans="1:61" s="87" customFormat="1" ht="14.4" x14ac:dyDescent="0.3">
      <c r="A83" s="96" t="s">
        <v>195</v>
      </c>
      <c r="B83" s="95">
        <f>SUM(B84:B86)</f>
        <v>0</v>
      </c>
      <c r="C83" s="95">
        <f>SUM(C84:C86)</f>
        <v>0</v>
      </c>
      <c r="D83" s="95">
        <f>SUM(D84:D86)</f>
        <v>0</v>
      </c>
      <c r="E83" s="95">
        <f>SUM(E84:E86)</f>
        <v>0</v>
      </c>
      <c r="F83" s="94">
        <f t="shared" si="15"/>
        <v>0</v>
      </c>
      <c r="G83" s="93"/>
      <c r="H83" s="92">
        <f>SUM(H84:H86)</f>
        <v>0</v>
      </c>
      <c r="I83" s="92">
        <f>SUM(I84:I86)</f>
        <v>0</v>
      </c>
      <c r="J83" s="92">
        <f>SUM(J84:J86)</f>
        <v>0</v>
      </c>
      <c r="K83" s="92">
        <f>SUM(K84:K86)</f>
        <v>0</v>
      </c>
      <c r="L83" s="91">
        <f t="shared" si="16"/>
        <v>0</v>
      </c>
      <c r="M83" s="90"/>
      <c r="N83" s="89">
        <f>L83-F83</f>
        <v>0</v>
      </c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</row>
    <row r="84" spans="1:61" s="87" customFormat="1" x14ac:dyDescent="0.3">
      <c r="A84" s="86" t="s">
        <v>194</v>
      </c>
      <c r="B84" s="85"/>
      <c r="C84" s="84"/>
      <c r="D84" s="85"/>
      <c r="E84" s="84"/>
      <c r="F84" s="83">
        <f t="shared" si="15"/>
        <v>0</v>
      </c>
      <c r="G84" s="76"/>
      <c r="H84" s="82"/>
      <c r="I84" s="81"/>
      <c r="J84" s="82"/>
      <c r="K84" s="81"/>
      <c r="L84" s="80">
        <f t="shared" si="16"/>
        <v>0</v>
      </c>
      <c r="M84" s="68"/>
      <c r="N84" s="79">
        <f>L84-F84</f>
        <v>0</v>
      </c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</row>
    <row r="85" spans="1:61" s="87" customFormat="1" x14ac:dyDescent="0.3">
      <c r="A85" s="86" t="s">
        <v>193</v>
      </c>
      <c r="B85" s="85"/>
      <c r="C85" s="84"/>
      <c r="D85" s="85"/>
      <c r="E85" s="84"/>
      <c r="F85" s="83">
        <f t="shared" si="15"/>
        <v>0</v>
      </c>
      <c r="G85" s="76"/>
      <c r="H85" s="82"/>
      <c r="I85" s="81"/>
      <c r="J85" s="82"/>
      <c r="K85" s="81"/>
      <c r="L85" s="80">
        <f t="shared" si="16"/>
        <v>0</v>
      </c>
      <c r="M85" s="68"/>
      <c r="N85" s="79">
        <f>L85-F85</f>
        <v>0</v>
      </c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</row>
    <row r="86" spans="1:61" x14ac:dyDescent="0.3">
      <c r="A86" s="86" t="s">
        <v>192</v>
      </c>
      <c r="B86" s="85"/>
      <c r="C86" s="84"/>
      <c r="D86" s="85"/>
      <c r="E86" s="84"/>
      <c r="F86" s="83">
        <f t="shared" si="15"/>
        <v>0</v>
      </c>
      <c r="G86" s="76"/>
      <c r="H86" s="82"/>
      <c r="I86" s="81"/>
      <c r="J86" s="82"/>
      <c r="K86" s="81"/>
      <c r="L86" s="80">
        <f t="shared" si="16"/>
        <v>0</v>
      </c>
      <c r="M86" s="68"/>
      <c r="N86" s="79">
        <f>L86-F86</f>
        <v>0</v>
      </c>
    </row>
    <row r="87" spans="1:61" ht="19.05" customHeight="1" x14ac:dyDescent="0.3">
      <c r="A87" s="78" t="s">
        <v>191</v>
      </c>
      <c r="B87" s="77">
        <f>SUM(B23+B36+B55+B59+B64+B70+B73+B46+B83)</f>
        <v>0</v>
      </c>
      <c r="C87" s="77">
        <f>SUM(C23+C36+C55+C59+C64+C70+C73+C46+C83)</f>
        <v>0</v>
      </c>
      <c r="D87" s="77">
        <f>SUM(D23+D36+D55+D59+D64+D70+D73+D46+D83)</f>
        <v>0</v>
      </c>
      <c r="E87" s="77">
        <f>SUM(E23+E36+E55+E59+E64+E70+E73+E46+E83)</f>
        <v>0</v>
      </c>
      <c r="F87" s="75">
        <f t="shared" si="15"/>
        <v>0</v>
      </c>
      <c r="G87" s="76"/>
      <c r="H87" s="69">
        <f>SUM(H23+H36+H55+H59+H64+H70+H73+H46+H83)</f>
        <v>0</v>
      </c>
      <c r="I87" s="69">
        <f>SUM(I23+I36+I55+I59+I64+I70+I73+I46+I83)</f>
        <v>0</v>
      </c>
      <c r="J87" s="69">
        <f>SUM(J23+J36+J55+J59+J64+J70+J73+J46+J83)</f>
        <v>0</v>
      </c>
      <c r="K87" s="69">
        <f>SUM(K23+K36+K55+K59+K64+K70+K73+K46+K83)</f>
        <v>0</v>
      </c>
      <c r="L87" s="75">
        <f t="shared" si="16"/>
        <v>0</v>
      </c>
      <c r="M87" s="68"/>
      <c r="N87" s="74">
        <f>F87-L87</f>
        <v>0</v>
      </c>
    </row>
    <row r="88" spans="1:61" x14ac:dyDescent="0.3">
      <c r="B88" s="73"/>
      <c r="C88" s="73"/>
      <c r="D88" s="73"/>
      <c r="E88" s="73"/>
      <c r="F88" s="73"/>
      <c r="G88" s="68"/>
      <c r="H88" s="73"/>
      <c r="I88" s="73"/>
      <c r="J88" s="73"/>
      <c r="K88" s="73"/>
      <c r="L88" s="73"/>
      <c r="M88" s="68"/>
      <c r="N88" s="73"/>
    </row>
    <row r="89" spans="1:61" ht="18.75" customHeight="1" x14ac:dyDescent="0.3">
      <c r="A89" s="72" t="s">
        <v>190</v>
      </c>
      <c r="B89" s="69">
        <f>B20-B87</f>
        <v>0</v>
      </c>
      <c r="C89" s="69">
        <f>C20-C87</f>
        <v>0</v>
      </c>
      <c r="D89" s="69">
        <f>D20-D87</f>
        <v>0</v>
      </c>
      <c r="E89" s="69">
        <f>E20-E87</f>
        <v>0</v>
      </c>
      <c r="F89" s="71">
        <f>SUM(B89:E89)</f>
        <v>0</v>
      </c>
      <c r="G89" s="68"/>
      <c r="H89" s="70">
        <f>H20-H87</f>
        <v>0</v>
      </c>
      <c r="I89" s="69">
        <f>I20-I87</f>
        <v>0</v>
      </c>
      <c r="J89" s="69">
        <f>J20-J87</f>
        <v>0</v>
      </c>
      <c r="K89" s="69">
        <f>K20-K87</f>
        <v>0</v>
      </c>
      <c r="L89" s="69">
        <f>SUM(H89:K89)</f>
        <v>0</v>
      </c>
      <c r="M89" s="68"/>
      <c r="N89" s="67">
        <f>SUM(J89:M89)</f>
        <v>0</v>
      </c>
    </row>
    <row r="90" spans="1:61" s="52" customFormat="1" x14ac:dyDescent="0.3">
      <c r="A90" s="66"/>
      <c r="B90" s="65"/>
      <c r="C90" s="65"/>
      <c r="D90" s="65"/>
      <c r="E90" s="65"/>
      <c r="J90" s="52" t="s">
        <v>189</v>
      </c>
    </row>
    <row r="91" spans="1:61" ht="15" customHeight="1" x14ac:dyDescent="0.3">
      <c r="A91" s="64"/>
      <c r="B91" s="246">
        <v>2019</v>
      </c>
      <c r="C91" s="247"/>
      <c r="D91" s="247"/>
      <c r="E91" s="248"/>
      <c r="F91" s="63" t="s">
        <v>188</v>
      </c>
      <c r="G91" s="55"/>
      <c r="H91" s="246">
        <v>2020</v>
      </c>
      <c r="I91" s="247"/>
      <c r="J91" s="247"/>
      <c r="K91" s="248"/>
      <c r="L91" s="62" t="s">
        <v>188</v>
      </c>
      <c r="M91" s="55"/>
      <c r="N91" s="249" t="s">
        <v>187</v>
      </c>
    </row>
    <row r="92" spans="1:61" ht="19.5" customHeight="1" x14ac:dyDescent="0.3">
      <c r="A92" s="61" t="s">
        <v>186</v>
      </c>
      <c r="B92" s="60">
        <f>SUM(B93:B94)</f>
        <v>0</v>
      </c>
      <c r="C92" s="60">
        <f>SUM(C93:C94)</f>
        <v>0</v>
      </c>
      <c r="D92" s="60">
        <f>SUM(D93:D94)</f>
        <v>0</v>
      </c>
      <c r="E92" s="60">
        <f>SUM(E93:E94)</f>
        <v>0</v>
      </c>
      <c r="F92" s="59">
        <f>SUM(F93:F96)</f>
        <v>0</v>
      </c>
      <c r="G92" s="55"/>
      <c r="H92" s="60">
        <f>SUM(H93:H94)</f>
        <v>0</v>
      </c>
      <c r="I92" s="60">
        <f>SUM(I93:I94)</f>
        <v>0</v>
      </c>
      <c r="J92" s="60">
        <f>SUM(J93:J94)</f>
        <v>0</v>
      </c>
      <c r="K92" s="60">
        <f>SUM(K93:K94)</f>
        <v>0</v>
      </c>
      <c r="L92" s="59">
        <f>SUM(L93:L96)</f>
        <v>0</v>
      </c>
      <c r="M92" s="55"/>
      <c r="N92" s="250"/>
    </row>
    <row r="93" spans="1:61" x14ac:dyDescent="0.3">
      <c r="A93" s="58" t="s">
        <v>185</v>
      </c>
      <c r="B93" s="57"/>
      <c r="C93" s="57"/>
      <c r="D93" s="57"/>
      <c r="E93" s="57"/>
      <c r="F93" s="56">
        <f>SUM(B93:E93)</f>
        <v>0</v>
      </c>
      <c r="G93" s="55"/>
      <c r="H93" s="57"/>
      <c r="I93" s="57"/>
      <c r="J93" s="57"/>
      <c r="K93" s="57"/>
      <c r="L93" s="56">
        <f>SUM(H93:K93)</f>
        <v>0</v>
      </c>
      <c r="M93" s="55"/>
      <c r="N93" s="54">
        <f>L93-F93</f>
        <v>0</v>
      </c>
    </row>
    <row r="94" spans="1:61" x14ac:dyDescent="0.3">
      <c r="A94" s="58" t="s">
        <v>184</v>
      </c>
      <c r="B94" s="57"/>
      <c r="C94" s="57"/>
      <c r="D94" s="57"/>
      <c r="E94" s="57"/>
      <c r="F94" s="56">
        <f>SUM(B94:E94)</f>
        <v>0</v>
      </c>
      <c r="H94" s="57"/>
      <c r="I94" s="57"/>
      <c r="J94" s="57"/>
      <c r="K94" s="57"/>
      <c r="L94" s="56">
        <f>SUM(H94:K94)</f>
        <v>0</v>
      </c>
      <c r="M94" s="55"/>
      <c r="N94" s="54">
        <f>F94-L94</f>
        <v>0</v>
      </c>
    </row>
    <row r="95" spans="1:61" ht="23.25" customHeight="1" x14ac:dyDescent="0.3">
      <c r="A95" s="53" t="s">
        <v>183</v>
      </c>
      <c r="K95" s="52"/>
      <c r="L95" s="52"/>
    </row>
    <row r="96" spans="1:61" s="52" customFormat="1" x14ac:dyDescent="0.3"/>
    <row r="97" s="52" customFormat="1" x14ac:dyDescent="0.3"/>
    <row r="98" s="52" customFormat="1" x14ac:dyDescent="0.3"/>
    <row r="99" s="52" customFormat="1" x14ac:dyDescent="0.3"/>
    <row r="100" s="52" customFormat="1" x14ac:dyDescent="0.3"/>
    <row r="101" s="52" customFormat="1" x14ac:dyDescent="0.3"/>
    <row r="102" s="52" customFormat="1" x14ac:dyDescent="0.3"/>
    <row r="103" s="52" customFormat="1" x14ac:dyDescent="0.3"/>
    <row r="104" s="52" customFormat="1" x14ac:dyDescent="0.3"/>
    <row r="105" s="52" customFormat="1" x14ac:dyDescent="0.3"/>
    <row r="106" s="52" customFormat="1" x14ac:dyDescent="0.3"/>
    <row r="107" s="52" customFormat="1" x14ac:dyDescent="0.3"/>
    <row r="108" s="52" customFormat="1" x14ac:dyDescent="0.3"/>
    <row r="109" s="52" customFormat="1" x14ac:dyDescent="0.3"/>
    <row r="110" s="52" customFormat="1" x14ac:dyDescent="0.3"/>
    <row r="111" s="52" customFormat="1" x14ac:dyDescent="0.3"/>
    <row r="112" s="52" customFormat="1" x14ac:dyDescent="0.3"/>
    <row r="113" s="52" customFormat="1" x14ac:dyDescent="0.3"/>
    <row r="114" s="52" customFormat="1" x14ac:dyDescent="0.3"/>
    <row r="115" s="52" customFormat="1" x14ac:dyDescent="0.3"/>
    <row r="116" s="52" customFormat="1" x14ac:dyDescent="0.3"/>
    <row r="117" s="52" customFormat="1" x14ac:dyDescent="0.3"/>
    <row r="118" s="52" customFormat="1" x14ac:dyDescent="0.3"/>
    <row r="119" s="52" customFormat="1" x14ac:dyDescent="0.3"/>
    <row r="120" s="52" customFormat="1" x14ac:dyDescent="0.3"/>
    <row r="121" s="52" customFormat="1" x14ac:dyDescent="0.3"/>
    <row r="122" s="52" customFormat="1" x14ac:dyDescent="0.3"/>
    <row r="123" s="52" customFormat="1" x14ac:dyDescent="0.3"/>
    <row r="124" s="52" customFormat="1" x14ac:dyDescent="0.3"/>
    <row r="125" s="52" customFormat="1" x14ac:dyDescent="0.3"/>
    <row r="126" s="52" customFormat="1" x14ac:dyDescent="0.3"/>
    <row r="127" s="52" customFormat="1" x14ac:dyDescent="0.3"/>
    <row r="128" s="52" customFormat="1" x14ac:dyDescent="0.3"/>
    <row r="129" s="52" customFormat="1" x14ac:dyDescent="0.3"/>
    <row r="130" s="52" customFormat="1" x14ac:dyDescent="0.3"/>
    <row r="131" s="52" customFormat="1" x14ac:dyDescent="0.3"/>
    <row r="132" s="52" customFormat="1" x14ac:dyDescent="0.3"/>
    <row r="133" s="52" customFormat="1" x14ac:dyDescent="0.3"/>
    <row r="134" s="52" customFormat="1" x14ac:dyDescent="0.3"/>
    <row r="135" s="52" customFormat="1" x14ac:dyDescent="0.3"/>
    <row r="136" s="52" customFormat="1" x14ac:dyDescent="0.3"/>
    <row r="137" s="52" customFormat="1" x14ac:dyDescent="0.3"/>
    <row r="138" s="52" customFormat="1" x14ac:dyDescent="0.3"/>
    <row r="139" s="52" customFormat="1" x14ac:dyDescent="0.3"/>
    <row r="140" s="52" customFormat="1" x14ac:dyDescent="0.3"/>
    <row r="141" s="52" customFormat="1" x14ac:dyDescent="0.3"/>
    <row r="142" s="52" customFormat="1" x14ac:dyDescent="0.3"/>
    <row r="143" s="52" customFormat="1" x14ac:dyDescent="0.3"/>
    <row r="144" s="52" customFormat="1" x14ac:dyDescent="0.3"/>
    <row r="145" s="52" customFormat="1" x14ac:dyDescent="0.3"/>
    <row r="146" s="52" customFormat="1" x14ac:dyDescent="0.3"/>
    <row r="147" s="52" customFormat="1" x14ac:dyDescent="0.3"/>
    <row r="148" s="52" customFormat="1" x14ac:dyDescent="0.3"/>
    <row r="149" s="52" customFormat="1" x14ac:dyDescent="0.3"/>
    <row r="150" s="52" customFormat="1" x14ac:dyDescent="0.3"/>
    <row r="151" s="52" customFormat="1" x14ac:dyDescent="0.3"/>
    <row r="152" s="52" customFormat="1" x14ac:dyDescent="0.3"/>
    <row r="153" s="52" customFormat="1" x14ac:dyDescent="0.3"/>
    <row r="154" s="52" customFormat="1" x14ac:dyDescent="0.3"/>
    <row r="155" s="52" customFormat="1" x14ac:dyDescent="0.3"/>
    <row r="156" s="52" customFormat="1" x14ac:dyDescent="0.3"/>
    <row r="157" s="52" customFormat="1" x14ac:dyDescent="0.3"/>
    <row r="158" s="52" customFormat="1" x14ac:dyDescent="0.3"/>
    <row r="159" s="52" customFormat="1" x14ac:dyDescent="0.3"/>
    <row r="160" s="52" customFormat="1" x14ac:dyDescent="0.3"/>
    <row r="161" s="52" customFormat="1" x14ac:dyDescent="0.3"/>
    <row r="162" s="52" customFormat="1" x14ac:dyDescent="0.3"/>
    <row r="163" s="52" customFormat="1" x14ac:dyDescent="0.3"/>
    <row r="164" s="52" customFormat="1" x14ac:dyDescent="0.3"/>
    <row r="165" s="52" customFormat="1" x14ac:dyDescent="0.3"/>
    <row r="166" s="52" customFormat="1" x14ac:dyDescent="0.3"/>
    <row r="167" s="52" customFormat="1" x14ac:dyDescent="0.3"/>
    <row r="168" s="52" customFormat="1" x14ac:dyDescent="0.3"/>
    <row r="169" s="52" customFormat="1" x14ac:dyDescent="0.3"/>
    <row r="170" s="52" customFormat="1" x14ac:dyDescent="0.3"/>
    <row r="171" s="52" customFormat="1" x14ac:dyDescent="0.3"/>
    <row r="172" s="52" customFormat="1" x14ac:dyDescent="0.3"/>
    <row r="173" s="52" customFormat="1" x14ac:dyDescent="0.3"/>
    <row r="174" s="52" customFormat="1" x14ac:dyDescent="0.3"/>
    <row r="175" s="52" customFormat="1" x14ac:dyDescent="0.3"/>
    <row r="176" s="52" customFormat="1" x14ac:dyDescent="0.3"/>
    <row r="177" s="52" customFormat="1" x14ac:dyDescent="0.3"/>
    <row r="178" s="52" customFormat="1" x14ac:dyDescent="0.3"/>
    <row r="179" s="52" customFormat="1" x14ac:dyDescent="0.3"/>
    <row r="180" s="52" customFormat="1" x14ac:dyDescent="0.3"/>
    <row r="181" s="52" customFormat="1" x14ac:dyDescent="0.3"/>
    <row r="182" s="52" customFormat="1" x14ac:dyDescent="0.3"/>
    <row r="183" s="52" customFormat="1" x14ac:dyDescent="0.3"/>
    <row r="184" s="52" customFormat="1" x14ac:dyDescent="0.3"/>
    <row r="185" s="52" customFormat="1" x14ac:dyDescent="0.3"/>
    <row r="186" s="52" customFormat="1" x14ac:dyDescent="0.3"/>
    <row r="187" s="52" customFormat="1" x14ac:dyDescent="0.3"/>
    <row r="188" s="52" customFormat="1" x14ac:dyDescent="0.3"/>
    <row r="189" s="52" customFormat="1" x14ac:dyDescent="0.3"/>
    <row r="190" s="52" customFormat="1" x14ac:dyDescent="0.3"/>
    <row r="191" s="52" customFormat="1" x14ac:dyDescent="0.3"/>
    <row r="192" s="52" customFormat="1" x14ac:dyDescent="0.3"/>
    <row r="193" s="52" customFormat="1" x14ac:dyDescent="0.3"/>
    <row r="194" s="52" customFormat="1" x14ac:dyDescent="0.3"/>
    <row r="195" s="52" customFormat="1" x14ac:dyDescent="0.3"/>
    <row r="196" s="52" customFormat="1" x14ac:dyDescent="0.3"/>
    <row r="197" s="52" customFormat="1" x14ac:dyDescent="0.3"/>
    <row r="198" s="52" customFormat="1" x14ac:dyDescent="0.3"/>
    <row r="199" s="52" customFormat="1" x14ac:dyDescent="0.3"/>
    <row r="200" s="52" customFormat="1" x14ac:dyDescent="0.3"/>
    <row r="201" s="52" customFormat="1" x14ac:dyDescent="0.3"/>
    <row r="202" s="52" customFormat="1" x14ac:dyDescent="0.3"/>
    <row r="203" s="52" customFormat="1" x14ac:dyDescent="0.3"/>
    <row r="204" s="52" customFormat="1" x14ac:dyDescent="0.3"/>
    <row r="205" s="52" customFormat="1" x14ac:dyDescent="0.3"/>
    <row r="206" s="52" customFormat="1" x14ac:dyDescent="0.3"/>
    <row r="207" s="52" customFormat="1" x14ac:dyDescent="0.3"/>
    <row r="208" s="52" customFormat="1" x14ac:dyDescent="0.3"/>
    <row r="209" s="52" customFormat="1" x14ac:dyDescent="0.3"/>
    <row r="210" s="52" customFormat="1" x14ac:dyDescent="0.3"/>
    <row r="211" s="52" customFormat="1" x14ac:dyDescent="0.3"/>
    <row r="212" s="52" customFormat="1" x14ac:dyDescent="0.3"/>
    <row r="213" s="52" customFormat="1" x14ac:dyDescent="0.3"/>
    <row r="214" s="52" customFormat="1" x14ac:dyDescent="0.3"/>
    <row r="215" s="52" customFormat="1" x14ac:dyDescent="0.3"/>
    <row r="216" s="52" customFormat="1" x14ac:dyDescent="0.3"/>
    <row r="217" s="52" customFormat="1" x14ac:dyDescent="0.3"/>
    <row r="218" s="52" customFormat="1" x14ac:dyDescent="0.3"/>
    <row r="219" s="52" customFormat="1" x14ac:dyDescent="0.3"/>
    <row r="220" s="52" customFormat="1" x14ac:dyDescent="0.3"/>
    <row r="221" s="52" customFormat="1" x14ac:dyDescent="0.3"/>
    <row r="222" s="52" customFormat="1" x14ac:dyDescent="0.3"/>
    <row r="223" s="52" customFormat="1" x14ac:dyDescent="0.3"/>
    <row r="224" s="52" customFormat="1" x14ac:dyDescent="0.3"/>
    <row r="225" s="52" customFormat="1" x14ac:dyDescent="0.3"/>
    <row r="226" s="52" customFormat="1" x14ac:dyDescent="0.3"/>
    <row r="227" s="52" customFormat="1" x14ac:dyDescent="0.3"/>
    <row r="228" s="52" customFormat="1" x14ac:dyDescent="0.3"/>
    <row r="229" s="52" customFormat="1" x14ac:dyDescent="0.3"/>
    <row r="230" s="52" customFormat="1" x14ac:dyDescent="0.3"/>
    <row r="231" s="52" customFormat="1" x14ac:dyDescent="0.3"/>
    <row r="232" s="52" customFormat="1" x14ac:dyDescent="0.3"/>
    <row r="233" s="52" customFormat="1" x14ac:dyDescent="0.3"/>
    <row r="234" s="52" customFormat="1" x14ac:dyDescent="0.3"/>
    <row r="235" s="52" customFormat="1" x14ac:dyDescent="0.3"/>
    <row r="236" s="52" customFormat="1" x14ac:dyDescent="0.3"/>
    <row r="237" s="52" customFormat="1" x14ac:dyDescent="0.3"/>
    <row r="238" s="52" customFormat="1" x14ac:dyDescent="0.3"/>
    <row r="239" s="52" customFormat="1" x14ac:dyDescent="0.3"/>
    <row r="240" s="52" customFormat="1" x14ac:dyDescent="0.3"/>
    <row r="241" s="52" customFormat="1" x14ac:dyDescent="0.3"/>
    <row r="242" s="52" customFormat="1" x14ac:dyDescent="0.3"/>
    <row r="243" s="52" customFormat="1" x14ac:dyDescent="0.3"/>
    <row r="244" s="52" customFormat="1" x14ac:dyDescent="0.3"/>
    <row r="245" s="52" customFormat="1" x14ac:dyDescent="0.3"/>
    <row r="246" s="52" customFormat="1" x14ac:dyDescent="0.3"/>
    <row r="247" s="52" customFormat="1" x14ac:dyDescent="0.3"/>
    <row r="248" s="52" customFormat="1" x14ac:dyDescent="0.3"/>
    <row r="249" s="52" customFormat="1" x14ac:dyDescent="0.3"/>
    <row r="250" s="52" customFormat="1" x14ac:dyDescent="0.3"/>
    <row r="251" s="52" customFormat="1" x14ac:dyDescent="0.3"/>
    <row r="252" s="52" customFormat="1" x14ac:dyDescent="0.3"/>
    <row r="253" s="52" customFormat="1" x14ac:dyDescent="0.3"/>
    <row r="254" s="52" customFormat="1" x14ac:dyDescent="0.3"/>
    <row r="255" s="52" customFormat="1" x14ac:dyDescent="0.3"/>
    <row r="256" s="52" customFormat="1" x14ac:dyDescent="0.3"/>
    <row r="257" s="52" customFormat="1" x14ac:dyDescent="0.3"/>
    <row r="258" s="52" customFormat="1" x14ac:dyDescent="0.3"/>
    <row r="259" s="52" customFormat="1" x14ac:dyDescent="0.3"/>
    <row r="260" s="52" customFormat="1" x14ac:dyDescent="0.3"/>
    <row r="261" s="52" customFormat="1" x14ac:dyDescent="0.3"/>
    <row r="262" s="52" customFormat="1" x14ac:dyDescent="0.3"/>
    <row r="263" s="52" customFormat="1" x14ac:dyDescent="0.3"/>
    <row r="264" s="52" customFormat="1" x14ac:dyDescent="0.3"/>
    <row r="265" s="52" customFormat="1" x14ac:dyDescent="0.3"/>
    <row r="266" s="52" customFormat="1" x14ac:dyDescent="0.3"/>
    <row r="267" s="52" customFormat="1" x14ac:dyDescent="0.3"/>
    <row r="268" s="52" customFormat="1" x14ac:dyDescent="0.3"/>
    <row r="269" s="52" customFormat="1" x14ac:dyDescent="0.3"/>
    <row r="270" s="52" customFormat="1" x14ac:dyDescent="0.3"/>
    <row r="271" s="52" customFormat="1" x14ac:dyDescent="0.3"/>
    <row r="272" s="52" customFormat="1" x14ac:dyDescent="0.3"/>
    <row r="273" s="52" customFormat="1" x14ac:dyDescent="0.3"/>
    <row r="274" s="52" customFormat="1" x14ac:dyDescent="0.3"/>
    <row r="275" s="52" customFormat="1" x14ac:dyDescent="0.3"/>
    <row r="276" s="52" customFormat="1" x14ac:dyDescent="0.3"/>
    <row r="277" s="52" customFormat="1" x14ac:dyDescent="0.3"/>
    <row r="278" s="52" customFormat="1" x14ac:dyDescent="0.3"/>
    <row r="279" s="52" customFormat="1" x14ac:dyDescent="0.3"/>
    <row r="280" s="52" customFormat="1" x14ac:dyDescent="0.3"/>
    <row r="281" s="52" customFormat="1" x14ac:dyDescent="0.3"/>
    <row r="282" s="52" customFormat="1" x14ac:dyDescent="0.3"/>
    <row r="283" s="52" customFormat="1" x14ac:dyDescent="0.3"/>
    <row r="284" s="52" customFormat="1" x14ac:dyDescent="0.3"/>
    <row r="285" s="52" customFormat="1" x14ac:dyDescent="0.3"/>
    <row r="286" s="52" customFormat="1" x14ac:dyDescent="0.3"/>
    <row r="287" s="52" customFormat="1" x14ac:dyDescent="0.3"/>
    <row r="288" s="52" customFormat="1" x14ac:dyDescent="0.3"/>
    <row r="289" s="52" customFormat="1" x14ac:dyDescent="0.3"/>
    <row r="290" s="52" customFormat="1" x14ac:dyDescent="0.3"/>
    <row r="291" s="52" customFormat="1" x14ac:dyDescent="0.3"/>
    <row r="292" s="52" customFormat="1" x14ac:dyDescent="0.3"/>
    <row r="293" s="52" customFormat="1" x14ac:dyDescent="0.3"/>
    <row r="294" s="52" customFormat="1" x14ac:dyDescent="0.3"/>
    <row r="295" s="52" customFormat="1" x14ac:dyDescent="0.3"/>
    <row r="296" s="52" customFormat="1" x14ac:dyDescent="0.3"/>
    <row r="297" s="52" customFormat="1" x14ac:dyDescent="0.3"/>
    <row r="298" s="52" customFormat="1" x14ac:dyDescent="0.3"/>
    <row r="299" s="52" customFormat="1" x14ac:dyDescent="0.3"/>
    <row r="300" s="52" customFormat="1" x14ac:dyDescent="0.3"/>
    <row r="301" s="52" customFormat="1" x14ac:dyDescent="0.3"/>
    <row r="302" s="52" customFormat="1" x14ac:dyDescent="0.3"/>
    <row r="303" s="52" customFormat="1" x14ac:dyDescent="0.3"/>
    <row r="304" s="52" customFormat="1" x14ac:dyDescent="0.3"/>
    <row r="305" s="52" customFormat="1" x14ac:dyDescent="0.3"/>
    <row r="306" s="52" customFormat="1" x14ac:dyDescent="0.3"/>
    <row r="307" s="52" customFormat="1" x14ac:dyDescent="0.3"/>
    <row r="308" s="52" customFormat="1" x14ac:dyDescent="0.3"/>
    <row r="309" s="52" customFormat="1" x14ac:dyDescent="0.3"/>
    <row r="310" s="52" customFormat="1" x14ac:dyDescent="0.3"/>
    <row r="311" s="52" customFormat="1" x14ac:dyDescent="0.3"/>
    <row r="312" s="52" customFormat="1" x14ac:dyDescent="0.3"/>
    <row r="313" s="52" customFormat="1" x14ac:dyDescent="0.3"/>
    <row r="314" s="52" customFormat="1" x14ac:dyDescent="0.3"/>
  </sheetData>
  <mergeCells count="22">
    <mergeCell ref="A3:F3"/>
    <mergeCell ref="A4:F4"/>
    <mergeCell ref="A5:F5"/>
    <mergeCell ref="A6:F6"/>
    <mergeCell ref="A7:F7"/>
    <mergeCell ref="B9:E9"/>
    <mergeCell ref="N10:N11"/>
    <mergeCell ref="A13:N13"/>
    <mergeCell ref="A10:A11"/>
    <mergeCell ref="B10:B11"/>
    <mergeCell ref="C10:C11"/>
    <mergeCell ref="D10:D11"/>
    <mergeCell ref="E10:E11"/>
    <mergeCell ref="H10:H11"/>
    <mergeCell ref="H9:K9"/>
    <mergeCell ref="A22:N22"/>
    <mergeCell ref="B91:E91"/>
    <mergeCell ref="H91:K91"/>
    <mergeCell ref="N91:N92"/>
    <mergeCell ref="I10:I11"/>
    <mergeCell ref="J10:J11"/>
    <mergeCell ref="K10:K11"/>
  </mergeCells>
  <hyperlinks>
    <hyperlink ref="A3:D3" location="'Projected Revenue Inputs'!A1" display="All inputs from the e 'Project Revenue Tab' will appear in the light and dark yellow cells under 2020 projections" xr:uid="{00000000-0004-0000-02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07D00-A2FB-444A-9118-2E1E3BFFE880}">
  <dimension ref="A1:I14"/>
  <sheetViews>
    <sheetView workbookViewId="0">
      <selection activeCell="B21" sqref="B21"/>
    </sheetView>
  </sheetViews>
  <sheetFormatPr defaultRowHeight="14.4" x14ac:dyDescent="0.3"/>
  <cols>
    <col min="1" max="1" width="25.77734375" bestFit="1" customWidth="1"/>
    <col min="2" max="2" width="11.5546875" bestFit="1" customWidth="1"/>
    <col min="3" max="4" width="17.5546875" bestFit="1" customWidth="1"/>
    <col min="5" max="5" width="13.77734375" bestFit="1" customWidth="1"/>
  </cols>
  <sheetData>
    <row r="1" spans="1:9" x14ac:dyDescent="0.3">
      <c r="A1" s="209" t="s">
        <v>285</v>
      </c>
      <c r="B1" s="209"/>
      <c r="C1" s="209"/>
      <c r="D1" s="210"/>
      <c r="E1" s="210"/>
      <c r="F1" s="210"/>
      <c r="G1" s="210"/>
      <c r="H1" s="210"/>
      <c r="I1" s="210"/>
    </row>
    <row r="2" spans="1:9" x14ac:dyDescent="0.3">
      <c r="A2" s="210"/>
      <c r="B2" s="210"/>
      <c r="C2" s="210"/>
      <c r="D2" s="210"/>
      <c r="E2" s="210"/>
      <c r="F2" s="210"/>
      <c r="G2" s="210"/>
      <c r="H2" s="210"/>
      <c r="I2" s="210"/>
    </row>
    <row r="3" spans="1:9" x14ac:dyDescent="0.3">
      <c r="A3" s="211" t="s">
        <v>283</v>
      </c>
      <c r="B3" s="212"/>
      <c r="C3" s="212"/>
      <c r="D3" s="212"/>
      <c r="E3" s="212"/>
      <c r="F3" s="210"/>
      <c r="G3" s="210"/>
      <c r="H3" s="210"/>
      <c r="I3" s="210"/>
    </row>
    <row r="4" spans="1:9" x14ac:dyDescent="0.3">
      <c r="A4" s="210" t="s">
        <v>272</v>
      </c>
      <c r="B4" s="213"/>
      <c r="C4" s="214"/>
      <c r="D4" s="214"/>
      <c r="E4" s="214"/>
      <c r="F4" s="210"/>
      <c r="G4" s="210"/>
      <c r="H4" s="210"/>
      <c r="I4" s="210"/>
    </row>
    <row r="5" spans="1:9" x14ac:dyDescent="0.3">
      <c r="A5" s="210" t="s">
        <v>273</v>
      </c>
      <c r="B5" s="215">
        <f>'Practice Financials'!F20/4</f>
        <v>0</v>
      </c>
      <c r="C5" s="214"/>
      <c r="D5" s="214"/>
      <c r="E5" s="214"/>
      <c r="F5" s="210"/>
      <c r="G5" s="210"/>
      <c r="H5" s="210"/>
      <c r="I5" s="210"/>
    </row>
    <row r="6" spans="1:9" x14ac:dyDescent="0.3">
      <c r="A6" s="210" t="s">
        <v>274</v>
      </c>
      <c r="B6" s="215">
        <f>'Practice Financials'!F87/4</f>
        <v>0</v>
      </c>
      <c r="C6" s="214"/>
      <c r="D6" s="214"/>
      <c r="E6" s="214"/>
      <c r="F6" s="210"/>
      <c r="G6" s="210"/>
      <c r="H6" s="210"/>
      <c r="I6" s="210"/>
    </row>
    <row r="7" spans="1:9" x14ac:dyDescent="0.3">
      <c r="A7" s="210"/>
      <c r="B7" s="216"/>
      <c r="C7" s="277" t="s">
        <v>281</v>
      </c>
      <c r="D7" s="277"/>
      <c r="E7" s="277"/>
      <c r="F7" s="210"/>
      <c r="G7" s="210"/>
      <c r="H7" s="210"/>
      <c r="I7" s="210"/>
    </row>
    <row r="8" spans="1:9" x14ac:dyDescent="0.3">
      <c r="A8" s="211" t="s">
        <v>282</v>
      </c>
      <c r="B8" s="216"/>
      <c r="C8" s="217" t="s">
        <v>277</v>
      </c>
      <c r="D8" s="217" t="s">
        <v>278</v>
      </c>
      <c r="E8" s="217" t="s">
        <v>279</v>
      </c>
      <c r="F8" s="210"/>
      <c r="G8" s="210"/>
      <c r="H8" s="210"/>
      <c r="I8" s="210"/>
    </row>
    <row r="9" spans="1:9" x14ac:dyDescent="0.3">
      <c r="A9" s="210" t="s">
        <v>284</v>
      </c>
      <c r="B9" s="218"/>
      <c r="C9" s="219">
        <v>0.25</v>
      </c>
      <c r="D9" s="219">
        <v>0.5</v>
      </c>
      <c r="E9" s="219">
        <v>0.75</v>
      </c>
      <c r="F9" s="210"/>
      <c r="G9" s="210"/>
      <c r="H9" s="210"/>
      <c r="I9" s="210"/>
    </row>
    <row r="10" spans="1:9" x14ac:dyDescent="0.3">
      <c r="A10" s="210" t="s">
        <v>275</v>
      </c>
      <c r="B10" s="214"/>
      <c r="C10" s="220">
        <f>(1-C9)*B5</f>
        <v>0</v>
      </c>
      <c r="D10" s="220">
        <f>(1-D9)*B5</f>
        <v>0</v>
      </c>
      <c r="E10" s="220">
        <f>(1-E9)*B5</f>
        <v>0</v>
      </c>
      <c r="F10" s="210"/>
      <c r="G10" s="210"/>
      <c r="H10" s="210"/>
      <c r="I10" s="210"/>
    </row>
    <row r="11" spans="1:9" ht="15" thickBot="1" x14ac:dyDescent="0.35">
      <c r="A11" s="210" t="s">
        <v>276</v>
      </c>
      <c r="B11" s="214"/>
      <c r="C11" s="221">
        <f>B6</f>
        <v>0</v>
      </c>
      <c r="D11" s="221">
        <f>B6</f>
        <v>0</v>
      </c>
      <c r="E11" s="221">
        <f>B6</f>
        <v>0</v>
      </c>
      <c r="F11" s="210"/>
      <c r="G11" s="210"/>
      <c r="H11" s="210"/>
      <c r="I11" s="210"/>
    </row>
    <row r="12" spans="1:9" ht="15" thickTop="1" x14ac:dyDescent="0.3">
      <c r="A12" s="210" t="s">
        <v>280</v>
      </c>
      <c r="B12" s="212"/>
      <c r="C12" s="212" t="str">
        <f>IF(C10&gt;=C11,"Cash flow positive",(B4/(ABS(C10-C11))))</f>
        <v>Cash flow positive</v>
      </c>
      <c r="D12" s="212" t="str">
        <f>IF(D10&gt;=D11,"Cash flow positive",(B4/(ABS(D10-D11))))</f>
        <v>Cash flow positive</v>
      </c>
      <c r="E12" s="212" t="str">
        <f>IF(E10&gt;=E11,"Cash flow positive",(B4/(ABS(E10-E11))))</f>
        <v>Cash flow positive</v>
      </c>
      <c r="F12" s="210"/>
      <c r="G12" s="210"/>
      <c r="H12" s="210"/>
      <c r="I12" s="210"/>
    </row>
    <row r="13" spans="1:9" x14ac:dyDescent="0.3">
      <c r="A13" s="210"/>
      <c r="B13" s="210"/>
      <c r="C13" s="210"/>
      <c r="D13" s="210"/>
      <c r="E13" s="210"/>
      <c r="F13" s="210"/>
      <c r="G13" s="210"/>
      <c r="H13" s="210"/>
      <c r="I13" s="210"/>
    </row>
    <row r="14" spans="1:9" x14ac:dyDescent="0.3">
      <c r="A14" s="210"/>
      <c r="B14" s="210"/>
      <c r="C14" s="210"/>
      <c r="D14" s="210"/>
      <c r="E14" s="210"/>
      <c r="F14" s="210"/>
      <c r="G14" s="210"/>
      <c r="H14" s="210"/>
      <c r="I14" s="210"/>
    </row>
  </sheetData>
  <mergeCells count="1">
    <mergeCell ref="C7:E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topLeftCell="C1" workbookViewId="0">
      <selection activeCell="A8" sqref="A8"/>
    </sheetView>
  </sheetViews>
  <sheetFormatPr defaultColWidth="8.77734375" defaultRowHeight="14.4" x14ac:dyDescent="0.3"/>
  <cols>
    <col min="1" max="1" width="52" bestFit="1" customWidth="1"/>
    <col min="14" max="14" width="21.21875" bestFit="1" customWidth="1"/>
  </cols>
  <sheetData>
    <row r="1" spans="1:14" ht="15.6" x14ac:dyDescent="0.3">
      <c r="A1" s="155" t="s">
        <v>260</v>
      </c>
      <c r="B1" s="156"/>
      <c r="C1" s="156"/>
      <c r="D1" s="156"/>
      <c r="E1" s="156"/>
      <c r="F1" s="156"/>
      <c r="G1" s="279"/>
      <c r="H1" s="156"/>
      <c r="I1" s="156"/>
      <c r="J1" s="156"/>
      <c r="K1" s="156"/>
      <c r="L1" s="156"/>
      <c r="M1" s="280"/>
      <c r="N1" s="156"/>
    </row>
    <row r="2" spans="1:14" x14ac:dyDescent="0.3">
      <c r="A2" s="157" t="s">
        <v>261</v>
      </c>
      <c r="B2" s="156"/>
      <c r="C2" s="156"/>
      <c r="D2" s="156"/>
      <c r="E2" s="156"/>
      <c r="F2" s="156"/>
      <c r="G2" s="279"/>
      <c r="H2" s="156"/>
      <c r="I2" s="156"/>
      <c r="J2" s="156"/>
      <c r="K2" s="156"/>
      <c r="L2" s="156"/>
      <c r="M2" s="280"/>
      <c r="N2" s="156"/>
    </row>
    <row r="3" spans="1:14" ht="16.2" thickBot="1" x14ac:dyDescent="0.35">
      <c r="A3" s="158"/>
      <c r="B3" s="156"/>
      <c r="C3" s="156"/>
      <c r="D3" s="156"/>
      <c r="E3" s="156"/>
      <c r="F3" s="156"/>
      <c r="G3" s="279"/>
      <c r="H3" s="156"/>
      <c r="I3" s="156"/>
      <c r="J3" s="156"/>
      <c r="K3" s="156"/>
      <c r="L3" s="156"/>
      <c r="M3" s="280"/>
      <c r="N3" s="156"/>
    </row>
    <row r="4" spans="1:14" ht="18.600000000000001" thickBot="1" x14ac:dyDescent="0.4">
      <c r="A4" s="159"/>
      <c r="B4" s="281" t="s">
        <v>253</v>
      </c>
      <c r="C4" s="282"/>
      <c r="D4" s="282"/>
      <c r="E4" s="283"/>
      <c r="F4" s="160"/>
      <c r="G4" s="279"/>
      <c r="H4" s="281" t="s">
        <v>252</v>
      </c>
      <c r="I4" s="282"/>
      <c r="J4" s="282"/>
      <c r="K4" s="283"/>
      <c r="L4" s="161"/>
      <c r="M4" s="280"/>
      <c r="N4" s="162"/>
    </row>
    <row r="5" spans="1:14" x14ac:dyDescent="0.3">
      <c r="A5" s="288"/>
      <c r="B5" s="289" t="s">
        <v>250</v>
      </c>
      <c r="C5" s="286" t="s">
        <v>249</v>
      </c>
      <c r="D5" s="284" t="s">
        <v>248</v>
      </c>
      <c r="E5" s="286" t="s">
        <v>247</v>
      </c>
      <c r="F5" s="163">
        <v>2019</v>
      </c>
      <c r="G5" s="279"/>
      <c r="H5" s="284" t="s">
        <v>250</v>
      </c>
      <c r="I5" s="286" t="s">
        <v>249</v>
      </c>
      <c r="J5" s="284" t="s">
        <v>248</v>
      </c>
      <c r="K5" s="286" t="s">
        <v>247</v>
      </c>
      <c r="L5" s="163">
        <v>2020</v>
      </c>
      <c r="M5" s="280"/>
      <c r="N5" s="278" t="s">
        <v>262</v>
      </c>
    </row>
    <row r="6" spans="1:14" x14ac:dyDescent="0.3">
      <c r="A6" s="288"/>
      <c r="B6" s="285"/>
      <c r="C6" s="287"/>
      <c r="D6" s="285"/>
      <c r="E6" s="287"/>
      <c r="F6" s="164" t="s">
        <v>188</v>
      </c>
      <c r="G6" s="279"/>
      <c r="H6" s="285"/>
      <c r="I6" s="287"/>
      <c r="J6" s="285"/>
      <c r="K6" s="287"/>
      <c r="L6" s="164" t="s">
        <v>188</v>
      </c>
      <c r="M6" s="280"/>
      <c r="N6" s="278"/>
    </row>
    <row r="7" spans="1:14" ht="17.399999999999999" x14ac:dyDescent="0.3">
      <c r="A7" s="165"/>
      <c r="B7" s="166"/>
      <c r="C7" s="166"/>
      <c r="D7" s="166"/>
      <c r="E7" s="166"/>
      <c r="F7" s="167"/>
      <c r="G7" s="279"/>
      <c r="H7" s="166"/>
      <c r="I7" s="166"/>
      <c r="J7" s="166"/>
      <c r="K7" s="166"/>
      <c r="L7" s="167"/>
      <c r="M7" s="280"/>
      <c r="N7" s="168"/>
    </row>
    <row r="8" spans="1:14" x14ac:dyDescent="0.3">
      <c r="A8" s="169" t="s">
        <v>243</v>
      </c>
      <c r="B8" s="170">
        <f>'Practice Financials'!B20</f>
        <v>0</v>
      </c>
      <c r="C8" s="170">
        <f>'Practice Financials'!C20</f>
        <v>0</v>
      </c>
      <c r="D8" s="170">
        <f>'Practice Financials'!D20</f>
        <v>0</v>
      </c>
      <c r="E8" s="170">
        <f>'Practice Financials'!E20</f>
        <v>0</v>
      </c>
      <c r="F8" s="171">
        <f>SUM(B8:E8)</f>
        <v>0</v>
      </c>
      <c r="G8" s="279"/>
      <c r="H8" s="170">
        <f>'Practice Financials'!H20</f>
        <v>0</v>
      </c>
      <c r="I8" s="170">
        <f>'Practice Financials'!I20</f>
        <v>0</v>
      </c>
      <c r="J8" s="170">
        <f>'Practice Financials'!J20</f>
        <v>0</v>
      </c>
      <c r="K8" s="170">
        <f>'Practice Financials'!K20</f>
        <v>0</v>
      </c>
      <c r="L8" s="171">
        <f>SUM(H8:K8)</f>
        <v>0</v>
      </c>
      <c r="M8" s="280"/>
      <c r="N8" s="172">
        <f>L8-F8</f>
        <v>0</v>
      </c>
    </row>
    <row r="9" spans="1:14" x14ac:dyDescent="0.3">
      <c r="A9" s="173"/>
      <c r="B9" s="174"/>
      <c r="C9" s="174"/>
      <c r="D9" s="174"/>
      <c r="E9" s="174"/>
      <c r="F9" s="175"/>
      <c r="G9" s="279"/>
      <c r="H9" s="174"/>
      <c r="I9" s="174"/>
      <c r="J9" s="174"/>
      <c r="K9" s="174"/>
      <c r="L9" s="175"/>
      <c r="M9" s="280"/>
      <c r="N9" s="176"/>
    </row>
    <row r="10" spans="1:14" x14ac:dyDescent="0.3">
      <c r="A10" s="177" t="s">
        <v>191</v>
      </c>
      <c r="B10" s="178">
        <f>'Practice Financials'!B87</f>
        <v>0</v>
      </c>
      <c r="C10" s="178">
        <f>'Practice Financials'!C87</f>
        <v>0</v>
      </c>
      <c r="D10" s="178">
        <f>'Practice Financials'!D87</f>
        <v>0</v>
      </c>
      <c r="E10" s="178">
        <f>'Practice Financials'!E87</f>
        <v>0</v>
      </c>
      <c r="F10" s="179">
        <f>SUM(B10:E10)</f>
        <v>0</v>
      </c>
      <c r="G10" s="279"/>
      <c r="H10" s="178">
        <f>'Practice Financials'!H87</f>
        <v>0</v>
      </c>
      <c r="I10" s="178">
        <f>'Practice Financials'!I87</f>
        <v>0</v>
      </c>
      <c r="J10" s="178">
        <f>'Practice Financials'!J87</f>
        <v>0</v>
      </c>
      <c r="K10" s="178">
        <f>'Practice Financials'!K87</f>
        <v>0</v>
      </c>
      <c r="L10" s="179">
        <f>SUM(H10:K10)</f>
        <v>0</v>
      </c>
      <c r="M10" s="280"/>
      <c r="N10" s="172">
        <f>L10-F10</f>
        <v>0</v>
      </c>
    </row>
    <row r="11" spans="1:14" x14ac:dyDescent="0.3">
      <c r="A11" s="180"/>
      <c r="B11" s="181"/>
      <c r="C11" s="181"/>
      <c r="D11" s="181"/>
      <c r="E11" s="181"/>
      <c r="F11" s="181"/>
      <c r="G11" s="279"/>
      <c r="H11" s="181"/>
      <c r="I11" s="181"/>
      <c r="J11" s="181"/>
      <c r="K11" s="181"/>
      <c r="L11" s="181"/>
      <c r="M11" s="280"/>
      <c r="N11" s="182"/>
    </row>
    <row r="12" spans="1:14" x14ac:dyDescent="0.3">
      <c r="A12" s="177" t="s">
        <v>190</v>
      </c>
      <c r="B12" s="178">
        <f>'Practice Financials'!B89</f>
        <v>0</v>
      </c>
      <c r="C12" s="178">
        <f>'Practice Financials'!C89</f>
        <v>0</v>
      </c>
      <c r="D12" s="178">
        <f>'Practice Financials'!D89</f>
        <v>0</v>
      </c>
      <c r="E12" s="178">
        <f>'Practice Financials'!E89</f>
        <v>0</v>
      </c>
      <c r="F12" s="179">
        <f>SUM(B12:E12)</f>
        <v>0</v>
      </c>
      <c r="G12" s="279"/>
      <c r="H12" s="178">
        <f>'Practice Financials'!H89</f>
        <v>0</v>
      </c>
      <c r="I12" s="178">
        <f>'Practice Financials'!I89</f>
        <v>0</v>
      </c>
      <c r="J12" s="178">
        <f>'Practice Financials'!J89</f>
        <v>0</v>
      </c>
      <c r="K12" s="178">
        <f>'Practice Financials'!K89</f>
        <v>0</v>
      </c>
      <c r="L12" s="179">
        <f>SUM(H12:K12)</f>
        <v>0</v>
      </c>
      <c r="M12" s="280"/>
      <c r="N12" s="172">
        <f>L12-F12</f>
        <v>0</v>
      </c>
    </row>
    <row r="13" spans="1:14" x14ac:dyDescent="0.3">
      <c r="A13" s="180"/>
      <c r="B13" s="181"/>
      <c r="C13" s="181"/>
      <c r="D13" s="181"/>
      <c r="E13" s="181"/>
      <c r="F13" s="181"/>
      <c r="G13" s="279"/>
      <c r="H13" s="181"/>
      <c r="I13" s="181"/>
      <c r="J13" s="181"/>
      <c r="K13" s="181"/>
      <c r="L13" s="181"/>
      <c r="M13" s="280"/>
      <c r="N13" s="182"/>
    </row>
    <row r="14" spans="1:14" x14ac:dyDescent="0.3">
      <c r="A14" s="177" t="s">
        <v>263</v>
      </c>
      <c r="B14" s="183">
        <f>'Practice Financials'!B92</f>
        <v>0</v>
      </c>
      <c r="C14" s="183">
        <f>'Practice Financials'!C92</f>
        <v>0</v>
      </c>
      <c r="D14" s="183">
        <f>'Practice Financials'!D92</f>
        <v>0</v>
      </c>
      <c r="E14" s="183">
        <f>'Practice Financials'!E92</f>
        <v>0</v>
      </c>
      <c r="F14" s="184">
        <f>SUM(B14:E14)</f>
        <v>0</v>
      </c>
      <c r="G14" s="279"/>
      <c r="H14" s="183">
        <f>'Practice Financials'!H92</f>
        <v>0</v>
      </c>
      <c r="I14" s="183">
        <f>'Practice Financials'!I92</f>
        <v>0</v>
      </c>
      <c r="J14" s="183">
        <f>'Practice Financials'!J92</f>
        <v>0</v>
      </c>
      <c r="K14" s="183">
        <f>'Practice Financials'!K92</f>
        <v>0</v>
      </c>
      <c r="L14" s="184">
        <f>SUM(H14:K14)</f>
        <v>0</v>
      </c>
      <c r="M14" s="280"/>
      <c r="N14" s="185">
        <f>L14-F14</f>
        <v>0</v>
      </c>
    </row>
  </sheetData>
  <mergeCells count="14">
    <mergeCell ref="A5:A6"/>
    <mergeCell ref="B5:B6"/>
    <mergeCell ref="C5:C6"/>
    <mergeCell ref="D5:D6"/>
    <mergeCell ref="E5:E6"/>
    <mergeCell ref="N5:N6"/>
    <mergeCell ref="G1:G14"/>
    <mergeCell ref="M1:M14"/>
    <mergeCell ref="B4:E4"/>
    <mergeCell ref="H4:K4"/>
    <mergeCell ref="H5:H6"/>
    <mergeCell ref="I5:I6"/>
    <mergeCell ref="J5:J6"/>
    <mergeCell ref="K5:K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FB6B24815064283E68C8D926BD38E" ma:contentTypeVersion="10" ma:contentTypeDescription="Create a new document." ma:contentTypeScope="" ma:versionID="f366bccd9261c3cc75f9c0e5839562bd">
  <xsd:schema xmlns:xsd="http://www.w3.org/2001/XMLSchema" xmlns:xs="http://www.w3.org/2001/XMLSchema" xmlns:p="http://schemas.microsoft.com/office/2006/metadata/properties" xmlns:ns3="5f4626a9-71fd-4b2e-a1e6-78a177b925ea" targetNamespace="http://schemas.microsoft.com/office/2006/metadata/properties" ma:root="true" ma:fieldsID="4b44b61e663dc453714166899686abea" ns3:_="">
    <xsd:import namespace="5f4626a9-71fd-4b2e-a1e6-78a177b925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626a9-71fd-4b2e-a1e6-78a177b92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82BC71-C2CC-4286-AE34-9F0EA0F96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4626a9-71fd-4b2e-a1e6-78a177b925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418F96-AD08-460D-AA04-68D4EA9C16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9BAAE-97B3-4D64-B89B-87FAE56112F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f4626a9-71fd-4b2e-a1e6-78a177b925e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Projected Revenue Inputs</vt:lpstr>
      <vt:lpstr>Practice Financials</vt:lpstr>
      <vt:lpstr>Cash Run Rate</vt:lpstr>
      <vt:lpstr>Summary of Financial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Hubbard</dc:creator>
  <cp:lastModifiedBy>Beth Bukata</cp:lastModifiedBy>
  <dcterms:created xsi:type="dcterms:W3CDTF">2020-04-01T13:33:13Z</dcterms:created>
  <dcterms:modified xsi:type="dcterms:W3CDTF">2020-04-06T12:18:54Z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0x0101003CCFB6B24815064283E68C8D926BD38E</vt:lpwstr>
  </property>
</Properties>
</file>